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defaultThemeVersion="124226"/>
  <mc:AlternateContent xmlns:mc="http://schemas.openxmlformats.org/markup-compatibility/2006">
    <mc:Choice Requires="x15">
      <x15ac:absPath xmlns:x15ac="http://schemas.microsoft.com/office/spreadsheetml/2010/11/ac" url="C:\Users\User\Documents\Jackie\Website\Pricelists\Log and Veneer PDF Pricelist\"/>
    </mc:Choice>
  </mc:AlternateContent>
  <xr:revisionPtr revIDLastSave="0" documentId="8_{EBFC8446-225C-4022-9B3B-8F856F9A28E0}" xr6:coauthVersionLast="45" xr6:coauthVersionMax="45" xr10:uidLastSave="{00000000-0000-0000-0000-000000000000}"/>
  <bookViews>
    <workbookView xWindow="-120" yWindow="-120" windowWidth="20640" windowHeight="11760" tabRatio="597" activeTab="1" xr2:uid="{00000000-000D-0000-FFFF-FFFF00000000}"/>
  </bookViews>
  <sheets>
    <sheet name="Regular" sheetId="1" r:id="rId1"/>
    <sheet name="Logs" sheetId="2" r:id="rId2"/>
    <sheet name="Biomass" sheetId="3" r:id="rId3"/>
    <sheet name="Sheet1" sheetId="4" r:id="rId4"/>
  </sheets>
  <definedNames>
    <definedName name="_xlnm.Print_Area" localSheetId="1">Logs!$A$1:$U$121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112" i="2" l="1"/>
  <c r="U111" i="2"/>
  <c r="U110" i="2"/>
  <c r="U109" i="2"/>
  <c r="U108" i="2"/>
  <c r="U107" i="2"/>
  <c r="U106" i="2"/>
  <c r="U105" i="2"/>
  <c r="U104" i="2"/>
  <c r="U94" i="2" l="1"/>
  <c r="U95" i="2"/>
  <c r="U96" i="2"/>
  <c r="U97" i="2"/>
  <c r="U98" i="2"/>
  <c r="U99" i="2"/>
  <c r="U100" i="2"/>
  <c r="U89" i="2"/>
  <c r="U92" i="2"/>
  <c r="U91" i="2"/>
  <c r="U86" i="2"/>
  <c r="U87" i="2"/>
  <c r="U88" i="2"/>
  <c r="U90" i="2"/>
  <c r="U93" i="2"/>
  <c r="U85" i="2"/>
  <c r="U73" i="2"/>
  <c r="F102" i="1" l="1"/>
  <c r="F50" i="1" l="1"/>
  <c r="F58" i="1" l="1"/>
  <c r="F59" i="1" l="1"/>
  <c r="F22" i="1" l="1"/>
  <c r="F21" i="1"/>
  <c r="F12" i="1"/>
  <c r="F132" i="1"/>
  <c r="F113" i="1"/>
  <c r="F112" i="1"/>
  <c r="F111" i="1"/>
  <c r="F11" i="1" l="1"/>
  <c r="F98" i="1"/>
  <c r="F62" i="1" l="1"/>
  <c r="F51" i="1" l="1"/>
  <c r="F131" i="1" l="1"/>
  <c r="F129" i="1"/>
  <c r="F127" i="1"/>
  <c r="F101" i="1" l="1"/>
  <c r="B3" i="1" l="1"/>
  <c r="F49" i="1" l="1"/>
  <c r="F48" i="1"/>
  <c r="F119" i="1"/>
  <c r="F110" i="1" l="1"/>
  <c r="F126" i="1" l="1"/>
  <c r="F76" i="1" l="1"/>
  <c r="F74" i="1"/>
  <c r="F78" i="1"/>
  <c r="F79" i="1"/>
  <c r="F61" i="1" l="1"/>
  <c r="F32" i="1" l="1"/>
  <c r="F25" i="1"/>
  <c r="F26" i="1"/>
  <c r="F133" i="1" l="1"/>
  <c r="F24" i="1" l="1"/>
  <c r="F23" i="1"/>
  <c r="F14" i="1"/>
  <c r="F13" i="1"/>
  <c r="F37" i="1" l="1"/>
  <c r="F36" i="1" l="1"/>
  <c r="F27" i="1"/>
  <c r="F114" i="1"/>
  <c r="F118" i="1" l="1"/>
  <c r="F135" i="1" l="1"/>
  <c r="F134" i="1" l="1"/>
  <c r="F34" i="1" l="1"/>
  <c r="F100" i="1" l="1"/>
  <c r="F116" i="1" l="1"/>
  <c r="F117" i="1"/>
  <c r="F139" i="1" l="1"/>
  <c r="F138" i="1" l="1"/>
  <c r="F10" i="1" l="1"/>
  <c r="F84" i="1" l="1"/>
  <c r="F99" i="1" l="1"/>
  <c r="F121" i="1" l="1"/>
  <c r="U10" i="2" l="1"/>
  <c r="U11" i="2"/>
  <c r="U12" i="2"/>
  <c r="U13" i="2"/>
  <c r="U14" i="2"/>
  <c r="U15" i="2"/>
  <c r="U16" i="2"/>
  <c r="U17" i="2"/>
  <c r="U18" i="2"/>
  <c r="U19" i="2"/>
  <c r="U20" i="2"/>
  <c r="U21" i="2"/>
  <c r="U25" i="2"/>
  <c r="U26" i="2"/>
  <c r="U27" i="2"/>
  <c r="U28" i="2"/>
  <c r="U29" i="2"/>
  <c r="U30" i="2"/>
  <c r="U31" i="2"/>
  <c r="U32" i="2"/>
  <c r="U33" i="2"/>
  <c r="U34" i="2"/>
  <c r="U35" i="2"/>
  <c r="U36" i="2"/>
  <c r="U37" i="2"/>
  <c r="U38" i="2"/>
  <c r="U39" i="2"/>
  <c r="U40" i="2"/>
  <c r="U41" i="2"/>
  <c r="U77" i="2"/>
  <c r="U78" i="2"/>
  <c r="U79" i="2"/>
  <c r="U80" i="2"/>
  <c r="U81" i="2"/>
  <c r="F122" i="1" l="1"/>
  <c r="F9" i="1"/>
  <c r="F137" i="1" l="1"/>
  <c r="F88" i="1" l="1"/>
  <c r="F89" i="1" l="1"/>
  <c r="F130" i="1" l="1"/>
  <c r="F85" i="1" l="1"/>
  <c r="F128" i="1"/>
  <c r="F136" i="1" l="1"/>
  <c r="F96" i="1" l="1"/>
  <c r="F75" i="1" l="1"/>
  <c r="F120" i="1"/>
  <c r="F115" i="1"/>
  <c r="F94" i="1"/>
  <c r="F95" i="1"/>
  <c r="F97" i="1"/>
  <c r="F87" i="1"/>
  <c r="F69" i="1"/>
  <c r="F68" i="1"/>
  <c r="F67" i="1"/>
  <c r="F66" i="1"/>
  <c r="F44" i="1"/>
  <c r="F35" i="1"/>
  <c r="F20" i="1"/>
  <c r="F19" i="1"/>
  <c r="F18" i="1"/>
  <c r="J4" i="2" l="1"/>
  <c r="U72" i="2"/>
  <c r="U71" i="2"/>
  <c r="U67" i="2"/>
  <c r="U66" i="2"/>
  <c r="U65" i="2"/>
  <c r="U64" i="2"/>
  <c r="U63" i="2"/>
  <c r="U62" i="2"/>
  <c r="U61" i="2"/>
  <c r="U60" i="2"/>
  <c r="U59" i="2"/>
  <c r="U58" i="2"/>
  <c r="U57" i="2"/>
  <c r="U56" i="2"/>
  <c r="U55" i="2"/>
  <c r="U54" i="2"/>
  <c r="U53" i="2"/>
  <c r="U52" i="2"/>
  <c r="U51" i="2"/>
  <c r="U50" i="2"/>
  <c r="U49" i="2"/>
  <c r="U48" i="2"/>
  <c r="U47" i="2"/>
  <c r="U46" i="2"/>
</calcChain>
</file>

<file path=xl/sharedStrings.xml><?xml version="1.0" encoding="utf-8"?>
<sst xmlns="http://schemas.openxmlformats.org/spreadsheetml/2006/main" count="1151" uniqueCount="349">
  <si>
    <t>Carleton-Victoria Forest Products Marketing Board</t>
  </si>
  <si>
    <t>151 Perkins Way, Florenceville, NB, E7L 3P6</t>
  </si>
  <si>
    <t>Ph: (506) 392-5584    Fax:(506) 392-8290</t>
  </si>
  <si>
    <t>Spruce / Fir Sawmill Products</t>
  </si>
  <si>
    <t>Mill</t>
  </si>
  <si>
    <t>Species</t>
  </si>
  <si>
    <t>Price</t>
  </si>
  <si>
    <t>Unit</t>
  </si>
  <si>
    <t>Devon Lumber</t>
  </si>
  <si>
    <t>Spruce/Fir</t>
  </si>
  <si>
    <t>Crabbe &amp; Sons, H.J.</t>
  </si>
  <si>
    <t>Spruce Only</t>
  </si>
  <si>
    <t>GMT</t>
  </si>
  <si>
    <t>TREELENGTH</t>
  </si>
  <si>
    <t>J.D. Irving - St. Leonard</t>
  </si>
  <si>
    <t>Twin Rivers - Plaster Rock</t>
  </si>
  <si>
    <t>$ / Cord</t>
  </si>
  <si>
    <t>LOGS</t>
  </si>
  <si>
    <t>Fir Only</t>
  </si>
  <si>
    <t>MFBM</t>
  </si>
  <si>
    <t>STUDWOOD</t>
  </si>
  <si>
    <t xml:space="preserve">DATE PRINTED:  </t>
  </si>
  <si>
    <t>Spruce/Fir Pulpwood Products</t>
  </si>
  <si>
    <t>TON</t>
  </si>
  <si>
    <t>Off Species Softwood Products</t>
  </si>
  <si>
    <t>HEMLOCK/TAMARACK STUDWOOD/LOGS</t>
  </si>
  <si>
    <t>WHITE PINE LOGS</t>
  </si>
  <si>
    <t>White Pine</t>
  </si>
  <si>
    <t>J.D. Irving - Doaktown - GRADE 16</t>
  </si>
  <si>
    <t>Min top 10", Max Butt 40", knots up to 1" - cut flush, Length 16'6" only, rot &lt;1/4 of diameter - no pencil rot, no porcupine damage</t>
  </si>
  <si>
    <t>J.D. Irving - Doaktown - GRADE 1</t>
  </si>
  <si>
    <t>Min top 10", Max Butt 40", knots up to 1" - cut flush, Length 12'6" and 14'6", rot &lt;1/4 of diameter - no pencil rot, no porcupine damage</t>
  </si>
  <si>
    <t>J.D. Irving - Doaktown - GRADE 2</t>
  </si>
  <si>
    <t>J.D. Irving - Doaktown - GRADE 3</t>
  </si>
  <si>
    <t>Cedar Products</t>
  </si>
  <si>
    <t>Cedar</t>
  </si>
  <si>
    <t>J &amp; J Cedar Mill</t>
  </si>
  <si>
    <t>Katahdin Forest Products</t>
  </si>
  <si>
    <t>cord</t>
  </si>
  <si>
    <t>J &amp; J Cedar Mill - 8 FOOT</t>
  </si>
  <si>
    <t>Hardwood/Poplar Pulpwood &amp; OSB Products</t>
  </si>
  <si>
    <t>Hardwood</t>
  </si>
  <si>
    <t>Gardiner Chipmills - Houlton</t>
  </si>
  <si>
    <t>Mixed hwd</t>
  </si>
  <si>
    <t>Poplar</t>
  </si>
  <si>
    <t>Huber Engineered Woods</t>
  </si>
  <si>
    <t>Woodland Pulp @ Woodland, ME</t>
  </si>
  <si>
    <t>SHORT WOOD / RANDOM LENGTH</t>
  </si>
  <si>
    <t>Huber Engineered Woods - 100"</t>
  </si>
  <si>
    <t>Specifications &amp; Notes</t>
  </si>
  <si>
    <t>Hardwood Log &amp; Veneer Products</t>
  </si>
  <si>
    <t>Mill Grade</t>
  </si>
  <si>
    <t>Sugar Maple</t>
  </si>
  <si>
    <t>No. 1</t>
  </si>
  <si>
    <t>No. 2</t>
  </si>
  <si>
    <t>No. 3</t>
  </si>
  <si>
    <t>No. 4</t>
  </si>
  <si>
    <t>Y &amp; W Birch</t>
  </si>
  <si>
    <t>COLUMBIA FOREST PRODUCTS - CVWPA YARD - SUGAR MAPLE, YELLOW BIRCH &amp; WHITE BIRCH VENEER LOGS</t>
  </si>
  <si>
    <t>BOL WOOD SERVICES / ARBOTEK - CVWPA YARD - MAPLE AND BIRCH SAWLOGS</t>
  </si>
  <si>
    <t>White Ash</t>
  </si>
  <si>
    <t>Length 8'4" to 16'4 - cut on 2' increments, diam. 8" &amp; 9", must have 4" trim on log</t>
  </si>
  <si>
    <t>Length 8'4" to 16'4 - cut on 2' increments, diam. 10" &amp; 11", must have 4" trim on log</t>
  </si>
  <si>
    <t>No. 1A</t>
  </si>
  <si>
    <t>Length 8'6" to 16'6" on 1 foot increments - diam. 14"+ - 3 clear faces</t>
  </si>
  <si>
    <t>Length 8'6" to 16'6" on 1 foot increments - diam. 14"+ - 2 clear faces and 11"+ 3 clear faces, 1/2 heart or less</t>
  </si>
  <si>
    <t>Length 8'6" to 16'6" on 1 foot increments - diam. 11"+ - 2 clear faces, 1/2 heart or less</t>
  </si>
  <si>
    <t>Length 8'6" to 16'6" on 1 foot increments - diam. 10" - 2 clear faces, 1/2 heart or less</t>
  </si>
  <si>
    <t>Length 8'6" or 9'6" - diam. 8" &amp; 9" - 2 clear faces, 1/2 heart or less, straight</t>
  </si>
  <si>
    <t>Length 8'6" to 16'6" on 1 foot increments - diam. 14"+ - 2 clear faces</t>
  </si>
  <si>
    <t>Length 8'6" to 16'6" on 1 foot increments - diam. 11"+ - 2 clear faces</t>
  </si>
  <si>
    <t>Length 8'6" to 16'6" on 1 foot increments - diam. 10" - 2 clear faces</t>
  </si>
  <si>
    <t>Length 8'6" or 9'6" - diam. 8" &amp; 9" - 2 clear faces, straight</t>
  </si>
  <si>
    <t>Red Maple 1</t>
  </si>
  <si>
    <t>Red Maple 2</t>
  </si>
  <si>
    <t>Red Maple</t>
  </si>
  <si>
    <t>Length 8'6" to 16'6" on 1 foot increments - diam. 10"+ - 2 clear faces, 1/2 heart or less</t>
  </si>
  <si>
    <t>Prime  (PRIM)</t>
  </si>
  <si>
    <t>Prime Plus  (PPLS)</t>
  </si>
  <si>
    <t>Select  (SELT)</t>
  </si>
  <si>
    <t>No. 1 Special  (#1SP)</t>
  </si>
  <si>
    <t>No. 1  (#1)</t>
  </si>
  <si>
    <t>No. 2 Special  (#2SP)</t>
  </si>
  <si>
    <t>No. 2  (#2)</t>
  </si>
  <si>
    <t>No. 3  (#3)</t>
  </si>
  <si>
    <t>No. 4  (#4)</t>
  </si>
  <si>
    <t>Special Prime Plus  (SPLS)</t>
  </si>
  <si>
    <t>GROUPE SAVOIE - ST. QUENTIN - ROADSIDE PRICES - TRUCKING PAID BY MILL</t>
  </si>
  <si>
    <t>14" +</t>
  </si>
  <si>
    <t>9" to 13"</t>
  </si>
  <si>
    <t>8"</t>
  </si>
  <si>
    <t>Length 8'6", straight, knots cut flush, no forks - 4 clear faces</t>
  </si>
  <si>
    <t>Length 8'6", straight, knots cut flush, no forks - 2 to 3 clear faces</t>
  </si>
  <si>
    <t>Length 8'6", straight, knots cut flush, no forks - 0 to 1 clear faces</t>
  </si>
  <si>
    <t>Birch 10"</t>
  </si>
  <si>
    <t>Soft Maple 10"</t>
  </si>
  <si>
    <t>8" &amp; 9" All Species</t>
  </si>
  <si>
    <t>All of Above</t>
  </si>
  <si>
    <t>Beech 10"</t>
  </si>
  <si>
    <t>Beech</t>
  </si>
  <si>
    <t>Length 8'6" to 16'6" - cut on 1' increments, diam. 10" +, must have 6" trim on log, 2 clear faces, no stain</t>
  </si>
  <si>
    <t>Length 8'6" to 16'6" - cut on 1' increments, diam. 8" &amp; 9", must have 6" trim on log, 2 clear faces, no stain</t>
  </si>
  <si>
    <t>Ash 10"</t>
  </si>
  <si>
    <t>Open</t>
  </si>
  <si>
    <t>N</t>
  </si>
  <si>
    <t>Y</t>
  </si>
  <si>
    <t>y</t>
  </si>
  <si>
    <t xml:space="preserve"> </t>
  </si>
  <si>
    <t xml:space="preserve">Min top 3", Max Butt 22", Min Length 8', 1/3 rot allowed </t>
  </si>
  <si>
    <t>JDI -Baker Brook</t>
  </si>
  <si>
    <t xml:space="preserve"> MLM Chipping</t>
  </si>
  <si>
    <t>151 Perkins Way, Florenceville, NB, E7L 3P6          Ph: (506) 392-5584    Fax:(506) 392-8290</t>
  </si>
  <si>
    <t xml:space="preserve">R.F. SADLER &amp; SONS LTD. - WAPSKE - MAPLE &amp; BIRCH LOGS </t>
  </si>
  <si>
    <t>WILLIAM F. TOMPKINS &amp; SONS LTD. - BATH - MAPLE &amp; BIRCH LOGS</t>
  </si>
  <si>
    <t xml:space="preserve">RED PINE </t>
  </si>
  <si>
    <t xml:space="preserve">Red pine </t>
  </si>
  <si>
    <t>Little's Lumber/Marwood - LOGS</t>
  </si>
  <si>
    <t>Cord</t>
  </si>
  <si>
    <t>GARANT - WOODSTOCK - WHITE ASH LOGS &amp; HARDWOOD LOGS</t>
  </si>
  <si>
    <t>Soft maple</t>
  </si>
  <si>
    <t>Hardwoods</t>
  </si>
  <si>
    <t>BIOMASS</t>
  </si>
  <si>
    <t>Tonne</t>
  </si>
  <si>
    <t>tonne</t>
  </si>
  <si>
    <t>Twin River Edmundston</t>
  </si>
  <si>
    <t>Chips</t>
  </si>
  <si>
    <t>Chip material delivered from Carleton County</t>
  </si>
  <si>
    <t>Chip material delivered from Victoria County</t>
  </si>
  <si>
    <t xml:space="preserve">Mill  </t>
  </si>
  <si>
    <t>Prices shown are with Board Levy Out -   All prices in Canadian Funds Unless Otherwise Noted -  Prices are subject to change with no notice!</t>
  </si>
  <si>
    <t>Katahdin Forest Products - 6 FOOT</t>
  </si>
  <si>
    <t>Katahdin Forest Products - 8 FOOT</t>
  </si>
  <si>
    <t>Cedar Fence Rail</t>
  </si>
  <si>
    <t>Graydon Dingee</t>
  </si>
  <si>
    <t>Min top 6", Length - 12'6 up to treelength , no rot, shake, twists, knots cut flush ***CALL BOARD OFFICE BEFORE PRODUCING***</t>
  </si>
  <si>
    <t>Hem/Tam logs or TL</t>
  </si>
  <si>
    <t>Min top 4 1/2", Max  butt 6", min length 10'6",wood must be straight, sound, no pencil rot and no butt flare</t>
  </si>
  <si>
    <t>Ton</t>
  </si>
  <si>
    <t>Prentiss &amp; Carlisle (Dolby, Maine)</t>
  </si>
  <si>
    <t>Detailed hardwood and veneer price AND Biomass on separate sheet</t>
  </si>
  <si>
    <t>Mill - Short Wood Pulp</t>
  </si>
  <si>
    <t xml:space="preserve">Min top 3", Min butt 6", Max Butt 20",  Length 4'  ,8',  10', 1/3 rot allowed </t>
  </si>
  <si>
    <t>Marwood  Studwood (deliver to Devon)</t>
  </si>
  <si>
    <t>Marwood Tracyville Fence Posts</t>
  </si>
  <si>
    <t>Louisiana Pacific - 9'</t>
  </si>
  <si>
    <t>Mixed Hwd</t>
  </si>
  <si>
    <t>Min top 8", Max Butt 40", black knots up to 2" - cut flush, Length 10', 12', 14' 16' + 6" trim, rot &lt;1/3 of diameter - no pencil rot - porc. damage - 2 face</t>
  </si>
  <si>
    <t>Shingle Wood</t>
  </si>
  <si>
    <t>SBC Cedar Carlton Co.</t>
  </si>
  <si>
    <t>SBC Cedar Victoria Co.</t>
  </si>
  <si>
    <t>Birch</t>
  </si>
  <si>
    <t>Treelength cedar</t>
  </si>
  <si>
    <t>T/L Cedar Saw</t>
  </si>
  <si>
    <t>T/L Shingle Wood</t>
  </si>
  <si>
    <t>Louisiana Pacific  -9'</t>
  </si>
  <si>
    <t>White Ash, HWD</t>
  </si>
  <si>
    <t>Select ash, HWD - 10 and 11 inch top</t>
  </si>
  <si>
    <t>Prime ash, HWD 12" top and up</t>
  </si>
  <si>
    <t xml:space="preserve">Mixed hwd </t>
  </si>
  <si>
    <t>Rock Maple 10" and up</t>
  </si>
  <si>
    <t>Length min 8'6" prefers 9'6" to 16'6" - cut on 1' increments, diam. 10" and up, must have 6" trim on log, 2 clear faces, no stain</t>
  </si>
  <si>
    <t>Length min 8'6" prefers 9'6" to 16'6" - cut on 1' increments, diam. 10" +, must have 6" trim on log, 2 clear faces, no stain</t>
  </si>
  <si>
    <t>Length min 8'6" prefer 9'6" to 16'6" - cut on 1' increments, diam. 10" +, must have 6" trim on log, 2 clear faces, no stain</t>
  </si>
  <si>
    <t>Length min 8'6" prefers 9'6" to 16'6" - cut on 1' increments, diam. 10" + up , must have 6" trim on log, 2 clear faces, no stain</t>
  </si>
  <si>
    <t>Cedar TL</t>
  </si>
  <si>
    <t>Richmond Corner Yard</t>
  </si>
  <si>
    <t xml:space="preserve">Richmond Corner Yard </t>
  </si>
  <si>
    <t xml:space="preserve">Spruce </t>
  </si>
  <si>
    <t>Fir</t>
  </si>
  <si>
    <t>Min top 4 1/4", Min. Butt 6", Max. Butt 22",  Length 12'6 or 16'6, Allow 6" trim on all logs, no rot, knotted well</t>
  </si>
  <si>
    <t>Min top 4 1/4", Min. Butt 6", Max. Butt 22",  Length 12'6 or 16'6, Allow 6" trim on all logs, no rot, knotted well &amp; no pasture spruce</t>
  </si>
  <si>
    <t>Log markets include William F Tompkins &amp; Sons Ltd. , Bath,NB;    Ralph F. Sadler &amp; Sons Ltd., Wapske, NB;    Group Savoie, St Quentin, NB;   BOL  Wood Services/ Arbotek, CVWPA yard, Florenceville, NB</t>
  </si>
  <si>
    <t>North American Forest Products 9'</t>
  </si>
  <si>
    <t>No 1 ash, Hwd all 8&amp;9 inch hdwd tops</t>
  </si>
  <si>
    <t>Min top 4", Max butt 25", Min length 8',12', 16', max length 50' or TL</t>
  </si>
  <si>
    <t>MLM Chipping</t>
  </si>
  <si>
    <t xml:space="preserve">Min top 4 1/2", Max Butt 10", Length 9'4" , straight, sound, well knotted, no butt flare  </t>
  </si>
  <si>
    <t>Woodland  @ CV Yard</t>
  </si>
  <si>
    <t>TL Spruce/Fir Studwood</t>
  </si>
  <si>
    <t>Tielogs</t>
  </si>
  <si>
    <t>Sawlogs</t>
  </si>
  <si>
    <t>Maple,Birch</t>
  </si>
  <si>
    <t>Shingle Log</t>
  </si>
  <si>
    <t>Aroostook Woodsmith</t>
  </si>
  <si>
    <t>sawlogs</t>
  </si>
  <si>
    <t xml:space="preserve">J.D. Irving - St. Leonard </t>
  </si>
  <si>
    <t>Length 8'6" Min. top 4" inside bark 16" Max, 4"-8" 1" rot or 2" on 8"+ diameter logs, max 3" sweep and no butt flare</t>
  </si>
  <si>
    <t xml:space="preserve">Cedar </t>
  </si>
  <si>
    <t>Min top 6", Max Butt 40", black knots up to 2" - cut flush, Length 10', 12', 14' 16' + 6" trim, rot &lt;1/3of diameter - no pencil rot - porc. damage - 1 face</t>
  </si>
  <si>
    <t>Spruce/Fir Grade 1 Zone 1</t>
  </si>
  <si>
    <t>Poplar  Carleton Co.</t>
  </si>
  <si>
    <t>Poplar Victoria Co.</t>
  </si>
  <si>
    <t xml:space="preserve">Min top 4.5", needs to be slashed to 8'6" no branches, forks, or butt flare.  Curve max of 1" per foot, no decay </t>
  </si>
  <si>
    <t>Min top 9" outside bark, Lengths 8'8"  No branches, forks, or butt flare. Curve max of 1" per foot</t>
  </si>
  <si>
    <t>Min top 9" outside bark,  Lengths 8'8"  No branches, forks, or butt flare. Curve max of 1" per foot</t>
  </si>
  <si>
    <t xml:space="preserve">Hillspring Farms Ltd </t>
  </si>
  <si>
    <t>Min top 4" Material is used for chips so no spec other than no full loads of rotten wood.   Mixed Hardwood, Birch but NO Poplar</t>
  </si>
  <si>
    <t>Louisiana Pacific</t>
  </si>
  <si>
    <t>Hillspring Farms</t>
  </si>
  <si>
    <t xml:space="preserve">Min top 4" Material is used for chips so no spec other than no full loads of rotten wood.   </t>
  </si>
  <si>
    <t>Gardner</t>
  </si>
  <si>
    <t>spruce studwood</t>
  </si>
  <si>
    <t>Prime Plus Ash</t>
  </si>
  <si>
    <t>Length 8'4" to 16'4 - cut on 2' increments, diam. 14" and up, must have 4" trim on log</t>
  </si>
  <si>
    <t>Hard maple select</t>
  </si>
  <si>
    <t>Min top 4", min butt 7", max diameter 18", length 20' 7"-up to 10" rot free, anything over 10" can have25% rot, ends cut square and sweep less than 18"</t>
  </si>
  <si>
    <t>Min top 6",on 16' and min top 8" on 12' log,s Max. Butt 20", Allow 3" to 8" trim on all logs, not more than 25% rot, knotted well &amp; no pasture spruce</t>
  </si>
  <si>
    <t>Also available Zone 2, 3 and 4 Pricing; $2.00 Bonus on Meeting Specifications, $2.00 Bonus on Signing Contract, and Bonus available on Volume</t>
  </si>
  <si>
    <t>Spruce/Fir 8' Zone 1</t>
  </si>
  <si>
    <t>Spruce/Fir 10' Zone 1</t>
  </si>
  <si>
    <t>Min top 4", Max Butt 13", Length 8'(99" to 103"), sound, straight, well knotted, no forked bolts,  no rot, sweep less than 2" Will also take 9', 10"  with 5" top</t>
  </si>
  <si>
    <t xml:space="preserve">Min top 5", Max Butt 13", Length 10'(123" to 127"), sound, straight, well knotted, no forked bolts,  no rot, sweep less than 2" </t>
  </si>
  <si>
    <t>Min Top 4" Max Butt 36" knots cut flush, no forks, doglegs or excessive crook Target 9' to 9'5" (NO BALM) Call before delivering</t>
  </si>
  <si>
    <t>TRG (Timber Resources Group)</t>
  </si>
  <si>
    <t>Min top 4", Max butt 25", Min length 8'- 16', max length 50' or TL species Maple Birch Ash Oak Basswood and Beech  Max 10% Poplar mixed with hardwood</t>
  </si>
  <si>
    <t>Min top 3.5", Max butt 27", Min length 8' Max Length 16'   No forks, crotches, doglegs brush &amp; Splits  Max 10% poplar mixed with hardwood</t>
  </si>
  <si>
    <t xml:space="preserve">CTL Spruce </t>
  </si>
  <si>
    <t>CTL Fir</t>
  </si>
  <si>
    <t>Min top 4" , Max. Butt 22",  Length 9'6",limbs cut flush, no rot , knotted well &amp; no pasture spruce and no split butts sweep less than 1"</t>
  </si>
  <si>
    <t>Richmond Corner Yard (JD Irving)</t>
  </si>
  <si>
    <t xml:space="preserve">Louisiana Pacific </t>
  </si>
  <si>
    <t xml:space="preserve">Poplar 9' </t>
  </si>
  <si>
    <t>Jamer's Sawmill</t>
  </si>
  <si>
    <t>Tamarack/Hemlock Logs</t>
  </si>
  <si>
    <t>8" top length 16'  straight and sound, contact Rick for pricing and before producing 273-2883</t>
  </si>
  <si>
    <t>Min top 5.5" and up, Min. Butt 6", Max. Butt 22", Length 12'6" or 16'6, Allow 6" trim on all logs,with Min.75% 16'6" logs per load no rot, knotted well &amp; no pasture spruce , no rot under 8" butt, 1/3 rot allowed over 9" butt ,knotted well &amp; no pasture spruce</t>
  </si>
  <si>
    <t>Daaquam Lumber</t>
  </si>
  <si>
    <t>Mixed Hwd/poplar/birch</t>
  </si>
  <si>
    <t>Min top 3", Max butt 22",  Length 10' to 22' long   Also cut to length 8,9,10' seperated by bunks or risers    see website for specs</t>
  </si>
  <si>
    <t xml:space="preserve">Min top 3", Max butt 22",  Length 10' to 22' long see website for specs   Also cut to length 8,9,10' seperated by bunks or risers  </t>
  </si>
  <si>
    <t>Min top 3", Max butt 22", Includes maple, beech, ash,hornbeam, oak - no birch - Length 6' to 22' long  Also cut to length 8,9,10' seperated by bunks or risers see website for specs</t>
  </si>
  <si>
    <t>Jolly Farmer Products</t>
  </si>
  <si>
    <t>sawlogs 8' and 13'</t>
  </si>
  <si>
    <t xml:space="preserve">sawlogs 6' </t>
  </si>
  <si>
    <t>AV Nackawic Carleton Co.</t>
  </si>
  <si>
    <t>AV Nackawic Victoria Co.</t>
  </si>
  <si>
    <t xml:space="preserve">AV Nackawic Victoria Co. </t>
  </si>
  <si>
    <t xml:space="preserve">ton </t>
  </si>
  <si>
    <t>Mixed</t>
  </si>
  <si>
    <t>all off grade specis including but not limed to pine, tamarack, elm, cherry, hemlock, etc.</t>
  </si>
  <si>
    <t>Jolly Farmer</t>
  </si>
  <si>
    <t>Prefer 8' to 24' long, max butt 26" Any Species of non-rotted wood including Hemlock and Tamarack, mixed species is ok (NO TREE LENGTH) call/ text328-5563</t>
  </si>
  <si>
    <t>Prefer 8' to 24' long max butt 26" Any Species of non-rotted wood including Hemlock and Tamarack, mixed species is ok (NO TREE LENGTH) call/ text328-5563</t>
  </si>
  <si>
    <t xml:space="preserve">Spruce/Fir  </t>
  </si>
  <si>
    <t>Hemlock, Tamarack, mixed species</t>
  </si>
  <si>
    <t>Tamarack</t>
  </si>
  <si>
    <t>Min top 4"Max butt 36", Knots cut flush no forks, doglegs, excessive crook  NO BALM</t>
  </si>
  <si>
    <t>Min top 4"Max butt 28", Knots cut flush no forks, doglegs, excessive crook Maple, birch and Poplar  NO Balm</t>
  </si>
  <si>
    <t xml:space="preserve">US FUNDS </t>
  </si>
  <si>
    <t>Min top 4", Min. Butt 6" no rot under 10" over 10" 1/3 rot allowed, all spikes, forks removed</t>
  </si>
  <si>
    <t xml:space="preserve">Min top 4.5", Min Butt 7" Min length 16'4" whole trees 29' no rot allowed under 9" up to 25% rot accepted 10" + on 5 stems per load red is considered rot </t>
  </si>
  <si>
    <t>US Funds</t>
  </si>
  <si>
    <t>US FUNDS</t>
  </si>
  <si>
    <t>Min top 5",  lengths 12, 14 and 16' prefer 16' with 4-6' trim no rot allowed  Red is considered Rot see detailed spec sheet</t>
  </si>
  <si>
    <t>Min top 4" Min Butt 10" Min Length 17' with no rot or shake</t>
  </si>
  <si>
    <t>Min top 4", Max butt 24", Min butt 7"  Min length 12'6", knots cut flush, no forks, doglegs or excessive crook, Rot no more than 1/3 of butt</t>
  </si>
  <si>
    <t xml:space="preserve">6"+ Top, 12'6 and 16'6" Logs.     Also Purchasing Red and Jack Pine Poles Call for Details before cutting </t>
  </si>
  <si>
    <t>Min top 4" length 9'4"  Red  Pine with knots cut flush, no forks, doglegs or excessive crook</t>
  </si>
  <si>
    <t>Min top 5", Min Butt 8", butts &lt; 10" - sound, butts &gt; 10" - 10% rot allowed, no butt flare, limbs cut flush, no forks, splits, crooked stems, ant holes</t>
  </si>
  <si>
    <t>Min top 4.5", Min Butt 8", butts &lt; 11" - sound, butts 11"-16" - 2" hole, 17"+ - 3" hole, no crotches, splits, butt flare</t>
  </si>
  <si>
    <t>Min top 4", Min Butt 8", butts &lt; 11" - sound, no sweep over 2" on 10' span, no seams, no dead trees, no crushed wood</t>
  </si>
  <si>
    <t>Straight and sound, min top 5",length 100"</t>
  </si>
  <si>
    <t>Straight and sound, min top 5", length 6'3" for 6 foot and 100" for 8 foot</t>
  </si>
  <si>
    <t>min top 5",Minimum butt 12"inside bark-with 3"sweep 33% rot under 16"butt size and 50% rot for trees and logs above 16"butt,-treelength</t>
  </si>
  <si>
    <t>min top 8.5", length8'8" and 16'4" with 3" sweep 33% rot under 16" butt size and 50% rot for trees and logs above 16" butt,-treelength</t>
  </si>
  <si>
    <t>Straight and sound, min top 4.5", length 8'6" and 13' with no butt flare, rot, forks or curved logs</t>
  </si>
  <si>
    <t>Straight and sound, min top 4.5", length 6'6" with no butt flare, rot, forks or curved logs</t>
  </si>
  <si>
    <t>Min top 4", Max butt 28",knots cut flush, no forks, doglegs or excessive crook</t>
  </si>
  <si>
    <t xml:space="preserve">Min top 4", Max butt 28",  knots cut flush, no forks doglegs or excessive crook </t>
  </si>
  <si>
    <t xml:space="preserve">Min top 4", Max butt 24", Min length 8'4", knots cut flush, no forks, doglegs or excessive crook - Length 96" to 103" </t>
  </si>
  <si>
    <t>Min top 4", Max butt 20", knots cut flush, no forks, doglegs or excessive crook - no ash, basswood, or balm Target 110"  (8'11" to 9'3")</t>
  </si>
  <si>
    <t>EM Cummings Yard</t>
  </si>
  <si>
    <t>Mixed HWD</t>
  </si>
  <si>
    <t>Min top 3" lengths min 8' and up</t>
  </si>
  <si>
    <t>Min top 3" max 30" butt, up to 50% rot</t>
  </si>
  <si>
    <t xml:space="preserve">Min top 3" max 30" butt, up to 50% rot  </t>
  </si>
  <si>
    <t>EM Cummings</t>
  </si>
  <si>
    <t>Twin River Paper Company in Edmundston also accepts biomass at $36.50 per tonne from Carleton County and $35.50 per tonne from Victoria County   and AV Nackawic Biomass for 24.50 per tonne</t>
  </si>
  <si>
    <t>Firm 4" top min and 6" and up butt, no rot, over 10" but up to 1/3 rot, and no pasture spruce</t>
  </si>
  <si>
    <t>Firm 5" top lengths 12'6" and 16'6" no rot except up to 1/3 rot after 10" no pasture spruce</t>
  </si>
  <si>
    <t>Min top 3" max diameter 22", lengths min 8' max 66' knots cut flush, no forks, delivery between 6am to 10pm     see website for specs.</t>
  </si>
  <si>
    <t>Min top 4" Minimun length of 18'   NO BALM</t>
  </si>
  <si>
    <t>Min top 9", Length - 10'6", 12'6,  14'6" and 16'6, max butt 30", max 5% butt rot,  no shake, twists, knots cut flush, no knot pulls, no excessive sweep -18' logs, min top 12" top straight</t>
  </si>
  <si>
    <r>
      <t xml:space="preserve">Hmlk logs </t>
    </r>
    <r>
      <rPr>
        <b/>
        <sz val="11"/>
        <color theme="1"/>
        <rFont val="Calibri"/>
        <family val="2"/>
        <scheme val="minor"/>
      </rPr>
      <t/>
    </r>
  </si>
  <si>
    <t>Hmlk studwood</t>
  </si>
  <si>
    <t xml:space="preserve">Little's Lumber/Marwood    </t>
  </si>
  <si>
    <t>Min top 4.75" Max Butt 7.5"  Length 12' and 14' with 3" -5" trim no rot, dog legs minimal sweep. No large knots Contact before harvesting (506) 440-0000</t>
  </si>
  <si>
    <t>Please call for specifications on the Poles, Piling and Barn Poles Mark Shannon at 506 440 0000</t>
  </si>
  <si>
    <t>Min top 6", Max Butt 10", 8' length with 4" trim, no rot,no crooks or dog legs, not large knots, straight   WOOD WILL BE SCALED Contact before harvesting (506) 440-0000</t>
  </si>
  <si>
    <t>Min top 9", Max Butt 36", 10', 12',14' &amp;16' foot with 4-6" trim; 16 foot preferred, max 10% butt rot, knots cut flush, no knot pulls, minimal sweep Contact(506) 440-0000</t>
  </si>
  <si>
    <t>spruce/Fir</t>
  </si>
  <si>
    <t>4" top, 20" butt, up to 50% rot, nothing shorter than 12'</t>
  </si>
  <si>
    <t>Min top 4", Min. Butt 6" Lenght ,12'4,9'4 with 16'4 Min top 6" for a minimum of 75% of load. logs 6'-9" 100% white wood no rot 10' and up 66% sound all spikes, forks removed seperate lengths on trailer</t>
  </si>
  <si>
    <t>Min top 4", Min. Butt 6" Lenght 12'4,9'4 with 16'4  Min top 6" for a minimum of 75% of load. logs 6'-9' 100% white wood no rot 10' and up 66% sound all spikes, forks removed-seperate lengths on trailer</t>
  </si>
  <si>
    <t>Maine Cedar Specialty Products</t>
  </si>
  <si>
    <t xml:space="preserve"> Length 8'6" to 16'6" on 1 foot increments - diam. 14"+ - 3 clear faces, 1/2 heart or less</t>
  </si>
  <si>
    <t>Length 9'5", 10'5", 11'5" - diam. 14"+ - no defects, straight, 1/3 heart (centered) or less</t>
  </si>
  <si>
    <t xml:space="preserve"> Length 9'5", 10'5", 11'5" - diam. 14"+ - no defects, straight, 1/3 heart or less</t>
  </si>
  <si>
    <t>Length 9'5", 10'5", 11'5" - diam. 11", 12",13" - no defects, straight, 1/3 heart or less</t>
  </si>
  <si>
    <t>Length 9'5", 10'5", 11'5" - diam. 14"+ - one defect, straight, 1/3 heart or less</t>
  </si>
  <si>
    <t>Length 9'5", 10'5", 11'5" - diam. 11", 12",13" - one defect, straight, 1/3 heart or less</t>
  </si>
  <si>
    <t>Length 9'5", 10'5", 11'5" - diam. 14"+ - no defects, straight, up to 1/2 heart</t>
  </si>
  <si>
    <t xml:space="preserve"> Length 9'5", 10'5", 11'5" - diam. 11", 12",13" - one defect, straight, up to 1/2 heart</t>
  </si>
  <si>
    <t>Length 9'5", 10'5", 11'5" - diam. 11"+ - two defects, straight, 1/3 heart or less</t>
  </si>
  <si>
    <t>Length 9'5 - diam. 10"+ - no defects, straight, 1/3 heart or less</t>
  </si>
  <si>
    <t>Length 8'9",9'5", 10'5" - diam. 14"+ - no defects, straight</t>
  </si>
  <si>
    <t>Length 8'9",9'5", 10'5" - diam. 12"&amp;13" - no defects, straight, 1/3 heart or less</t>
  </si>
  <si>
    <t>Length 8'9", 9'5", 10'5", 11'5" - diam. 14"+, no surface or end defects</t>
  </si>
  <si>
    <t>Length  8'9",9'5", 10'5", 11'5" - diam. 11", 12", 13", no defects</t>
  </si>
  <si>
    <t>Length  8'9",9'5", 10'5" - diam. 14"+ - one defect, straight</t>
  </si>
  <si>
    <t>Length 8'9",9'5", 10'5", 11'5" - diam. 11", 12", 13", one defect &amp; 3" end defect</t>
  </si>
  <si>
    <t>Length 8'9",9'5", 10'5", 11'5" - diam. 11"+, up to 2 surface defects and up to a 3" end defect</t>
  </si>
  <si>
    <t>Length  8'9",9'5" - diam. 10", no defects, straight</t>
  </si>
  <si>
    <t>Scaled Log Prices are shown with Board Levy Included       -       All prices in Canadian Funds Unless Otherwise Noted       -       Prices are subject to change with no notice!</t>
  </si>
  <si>
    <t>Hardwood Prime</t>
  </si>
  <si>
    <t>Hardwood Prime Plus</t>
  </si>
  <si>
    <t>Hard maple #1</t>
  </si>
  <si>
    <t>Soft Maple #1</t>
  </si>
  <si>
    <t>Soft Maple Select</t>
  </si>
  <si>
    <t>Soft Maple Prime</t>
  </si>
  <si>
    <t>Soft Maple Prime Plus</t>
  </si>
  <si>
    <t>Yellow Birch</t>
  </si>
  <si>
    <t>Yellow Birch #1</t>
  </si>
  <si>
    <t>Yellow Birch Select</t>
  </si>
  <si>
    <t>Yellow Birch Prime</t>
  </si>
  <si>
    <t>Yellow Birch Prime Plus</t>
  </si>
  <si>
    <t>Length 8'4" to 16'4 - cut on 2' increments, diam. 12" and 13", must have 4" trim on log</t>
  </si>
  <si>
    <t>BIOMASS PRODUCTS INC. -Richmond Corner- ASH LOGS &amp; HARDWOOD LOGS</t>
  </si>
  <si>
    <t>Length 8'4" to 16'4 - cut on 2' increments, diam. 13" and up, must have 4" trim on log</t>
  </si>
  <si>
    <t>Length 8'4" to 16'4 - cut on 2' increments, diam. 9" &amp; 10", must have 4" trim on log</t>
  </si>
  <si>
    <t>Length 8'4" to 16'4 - cut on 2' increments, diam. 11" &amp; 12", must have 4" trim on log</t>
  </si>
  <si>
    <t>White Birch Boltwood</t>
  </si>
  <si>
    <t xml:space="preserve">Length 9'6", 14'6", 19'6" minimum diameter 7"-no knots </t>
  </si>
  <si>
    <t>Semi Tree Length Hardwood</t>
  </si>
  <si>
    <t xml:space="preserve">Length 9'6", 14'6", 19'6" minimum diameter 9"-no knots </t>
  </si>
  <si>
    <t>Twin River Paper Company in Edmundston also accepts biomass at $36.50 per tonne from Carleton County and $35.50 per tonne from Victoria County</t>
  </si>
  <si>
    <t>Marwood Tracyville Poles, Piling,Barn Poles</t>
  </si>
  <si>
    <t>Min top 4", Max butt 30", , knots cut flush, no forks, doglegs or excessive crook. Target 110"  (8'11" to 9'3") No Balm</t>
  </si>
  <si>
    <t>Cedar Sawlogs</t>
  </si>
  <si>
    <t>Minimum top 5" maximum Butt 12" , must be straight, sound , no pencil rot and no butt flare</t>
  </si>
  <si>
    <t>Fir (100%)</t>
  </si>
  <si>
    <t>Min top 5" ouside the bark Max butt 12" outside the bark, Length 8'4" to 8'6", straight, sound(No redwood), well knotted and no butt flair or excessive knots</t>
  </si>
  <si>
    <t>Minimum top 4" inside bark, Minimum butt 6",Min Length 10'  no butt flare, no dead or broken trees, no scars, no pencil rot, no sweep or crook in excess of 3" in 10', strictly enforced</t>
  </si>
  <si>
    <r>
      <rPr>
        <b/>
        <sz val="18"/>
        <color theme="1"/>
        <rFont val="Calibri"/>
        <family val="2"/>
        <scheme val="minor"/>
      </rPr>
      <t>US FUNDS</t>
    </r>
    <r>
      <rPr>
        <sz val="18"/>
        <color theme="1"/>
        <rFont val="Calibri"/>
        <family val="2"/>
        <scheme val="minor"/>
      </rPr>
      <t xml:space="preserve"> </t>
    </r>
  </si>
  <si>
    <r>
      <rPr>
        <b/>
        <sz val="18"/>
        <color theme="1"/>
        <rFont val="Calibri"/>
        <family val="2"/>
        <scheme val="minor"/>
      </rPr>
      <t>US Funds</t>
    </r>
    <r>
      <rPr>
        <sz val="18"/>
        <color theme="1"/>
        <rFont val="Calibri"/>
        <family val="2"/>
        <scheme val="minor"/>
      </rPr>
      <t xml:space="preserve"> </t>
    </r>
  </si>
  <si>
    <r>
      <t>Spruce/Fir</t>
    </r>
    <r>
      <rPr>
        <b/>
        <sz val="18"/>
        <color theme="1"/>
        <rFont val="Calibri"/>
        <family val="2"/>
        <scheme val="minor"/>
      </rPr>
      <t xml:space="preserve"> separated</t>
    </r>
  </si>
  <si>
    <r>
      <t xml:space="preserve">Spruce/Fir </t>
    </r>
    <r>
      <rPr>
        <b/>
        <sz val="18"/>
        <color theme="1"/>
        <rFont val="Calibri"/>
        <family val="2"/>
        <scheme val="minor"/>
      </rPr>
      <t>separated</t>
    </r>
  </si>
  <si>
    <r>
      <t xml:space="preserve">Red pine   </t>
    </r>
    <r>
      <rPr>
        <b/>
        <sz val="18"/>
        <color rgb="FFFF0000"/>
        <rFont val="Calibri"/>
        <family val="2"/>
        <scheme val="minor"/>
      </rPr>
      <t>FALL</t>
    </r>
  </si>
  <si>
    <t>Length 8'4" to 16'4 - cut on 2' increments, diam. 9" &amp; up, must have 4" trim on log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</si>
</sst>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Red]\-&quot;$&quot;#,##0.00"/>
    <numFmt numFmtId="165" formatCode="_-&quot;$&quot;* #,##0.00_-;\-&quot;$&quot;* #,##0.00_-;_-&quot;$&quot;* &quot;-&quot;??_-;_-@_-"/>
    <numFmt numFmtId="166" formatCode="[$-F800]dddd\,\ mmmm\ dd\,\ yyyy"/>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i/>
      <sz val="14"/>
      <color theme="1"/>
      <name val="Calibri"/>
      <family val="2"/>
      <scheme val="minor"/>
    </font>
    <font>
      <sz val="14"/>
      <color theme="1"/>
      <name val="Calibri"/>
      <family val="2"/>
      <scheme val="minor"/>
    </font>
    <font>
      <sz val="10"/>
      <color theme="1"/>
      <name val="Calibri"/>
      <family val="2"/>
      <scheme val="minor"/>
    </font>
    <font>
      <sz val="16"/>
      <color theme="1"/>
      <name val="Calibri"/>
      <family val="2"/>
      <scheme val="minor"/>
    </font>
    <font>
      <b/>
      <sz val="18"/>
      <color theme="1"/>
      <name val="Calibri"/>
      <family val="2"/>
      <scheme val="minor"/>
    </font>
    <font>
      <sz val="18"/>
      <color theme="1"/>
      <name val="Calibri"/>
      <family val="2"/>
      <scheme val="minor"/>
    </font>
    <font>
      <b/>
      <i/>
      <sz val="18"/>
      <color theme="1"/>
      <name val="Calibri"/>
      <family val="2"/>
      <scheme val="minor"/>
    </font>
    <font>
      <b/>
      <sz val="18"/>
      <color rgb="FF000000"/>
      <name val="Calibri"/>
      <family val="2"/>
      <scheme val="minor"/>
    </font>
    <font>
      <sz val="18"/>
      <color rgb="FF000000"/>
      <name val="Calibri"/>
      <family val="2"/>
      <scheme val="minor"/>
    </font>
    <font>
      <b/>
      <sz val="18"/>
      <color rgb="FFFF0000"/>
      <name val="Calibri"/>
      <family val="2"/>
      <scheme val="minor"/>
    </font>
    <font>
      <sz val="17.5"/>
      <color theme="1"/>
      <name val="Calibri"/>
      <family val="2"/>
      <scheme val="minor"/>
    </font>
    <font>
      <sz val="17"/>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2">
    <xf numFmtId="0" fontId="0" fillId="0" borderId="0"/>
    <xf numFmtId="165" fontId="1" fillId="0" borderId="0" applyFont="0" applyFill="0" applyBorder="0" applyAlignment="0" applyProtection="0"/>
  </cellStyleXfs>
  <cellXfs count="224">
    <xf numFmtId="0" fontId="0" fillId="0" borderId="0" xfId="0"/>
    <xf numFmtId="0" fontId="0" fillId="0" borderId="0" xfId="0" applyAlignment="1">
      <alignment horizontal="center"/>
    </xf>
    <xf numFmtId="0" fontId="0" fillId="0" borderId="1" xfId="0" applyBorder="1"/>
    <xf numFmtId="165" fontId="0" fillId="0" borderId="1" xfId="1" applyFont="1" applyBorder="1"/>
    <xf numFmtId="0" fontId="0" fillId="0" borderId="1" xfId="0" applyBorder="1" applyAlignment="1">
      <alignment horizontal="center"/>
    </xf>
    <xf numFmtId="0" fontId="3" fillId="0" borderId="0" xfId="0" applyFont="1"/>
    <xf numFmtId="0" fontId="0" fillId="0" borderId="2" xfId="0" applyBorder="1"/>
    <xf numFmtId="0" fontId="0" fillId="0" borderId="3" xfId="0" applyBorder="1"/>
    <xf numFmtId="0" fontId="0" fillId="0" borderId="5" xfId="0" applyBorder="1"/>
    <xf numFmtId="0" fontId="0" fillId="0" borderId="7" xfId="0" applyBorder="1"/>
    <xf numFmtId="0" fontId="0" fillId="0" borderId="8" xfId="0" applyBorder="1"/>
    <xf numFmtId="0" fontId="0" fillId="0" borderId="12" xfId="0" applyBorder="1"/>
    <xf numFmtId="0" fontId="0" fillId="0" borderId="13" xfId="0" applyBorder="1"/>
    <xf numFmtId="0" fontId="2" fillId="0" borderId="16" xfId="0" applyFont="1" applyBorder="1"/>
    <xf numFmtId="0" fontId="2" fillId="0" borderId="17" xfId="0" applyFont="1" applyBorder="1"/>
    <xf numFmtId="0" fontId="0" fillId="0" borderId="18" xfId="0" applyFill="1" applyBorder="1"/>
    <xf numFmtId="0" fontId="0" fillId="0" borderId="13" xfId="0" applyBorder="1" applyAlignment="1">
      <alignment horizontal="center"/>
    </xf>
    <xf numFmtId="0" fontId="0" fillId="0" borderId="8" xfId="0" applyBorder="1" applyAlignment="1">
      <alignment horizontal="center"/>
    </xf>
    <xf numFmtId="0" fontId="0" fillId="0" borderId="3" xfId="0" applyBorder="1" applyAlignment="1">
      <alignment horizontal="center"/>
    </xf>
    <xf numFmtId="0" fontId="0" fillId="0" borderId="1" xfId="0" applyFont="1" applyBorder="1"/>
    <xf numFmtId="165" fontId="1" fillId="0" borderId="1" xfId="1" applyFont="1" applyBorder="1"/>
    <xf numFmtId="0" fontId="0" fillId="0" borderId="1" xfId="0" applyFont="1" applyBorder="1" applyAlignment="1">
      <alignment horizontal="center"/>
    </xf>
    <xf numFmtId="165" fontId="1" fillId="0" borderId="3" xfId="1" applyFont="1" applyBorder="1"/>
    <xf numFmtId="165" fontId="1" fillId="0" borderId="4" xfId="1" applyFont="1" applyBorder="1"/>
    <xf numFmtId="165" fontId="1" fillId="0" borderId="6" xfId="1" applyFont="1" applyBorder="1"/>
    <xf numFmtId="165" fontId="1" fillId="0" borderId="9" xfId="1" applyFont="1" applyBorder="1"/>
    <xf numFmtId="165" fontId="1" fillId="0" borderId="8" xfId="1" applyFont="1" applyBorder="1"/>
    <xf numFmtId="165" fontId="1" fillId="0" borderId="13" xfId="1" applyFont="1" applyBorder="1"/>
    <xf numFmtId="165" fontId="1" fillId="0" borderId="14" xfId="1" applyFont="1" applyBorder="1"/>
    <xf numFmtId="0" fontId="0" fillId="0" borderId="26" xfId="0" applyBorder="1" applyAlignment="1">
      <alignment horizontal="center"/>
    </xf>
    <xf numFmtId="0" fontId="0" fillId="0" borderId="29" xfId="0" applyBorder="1" applyAlignment="1">
      <alignment horizontal="center"/>
    </xf>
    <xf numFmtId="0" fontId="0" fillId="0" borderId="35" xfId="0" applyBorder="1" applyAlignment="1">
      <alignment horizontal="center"/>
    </xf>
    <xf numFmtId="0" fontId="2" fillId="0" borderId="17" xfId="0" applyFont="1" applyBorder="1" applyAlignment="1">
      <alignment horizontal="center"/>
    </xf>
    <xf numFmtId="0" fontId="4" fillId="0" borderId="0" xfId="0" applyFont="1"/>
    <xf numFmtId="0" fontId="2" fillId="0" borderId="0" xfId="0" applyFont="1"/>
    <xf numFmtId="0" fontId="2" fillId="0" borderId="17" xfId="0" applyFont="1" applyBorder="1" applyAlignment="1">
      <alignment horizontal="center"/>
    </xf>
    <xf numFmtId="44" fontId="0" fillId="0" borderId="1" xfId="0" applyNumberFormat="1" applyBorder="1"/>
    <xf numFmtId="166" fontId="2" fillId="0" borderId="0" xfId="0" applyNumberFormat="1" applyFont="1" applyAlignment="1">
      <alignment horizontal="center"/>
    </xf>
    <xf numFmtId="0" fontId="0" fillId="0" borderId="1" xfId="0" applyBorder="1"/>
    <xf numFmtId="0" fontId="0" fillId="0" borderId="1" xfId="0" applyBorder="1"/>
    <xf numFmtId="0" fontId="6" fillId="0" borderId="0" xfId="0" applyFont="1"/>
    <xf numFmtId="0" fontId="0" fillId="0" borderId="1" xfId="0" applyBorder="1"/>
    <xf numFmtId="0" fontId="2" fillId="0" borderId="17" xfId="0" applyFont="1" applyBorder="1" applyAlignment="1">
      <alignment horizontal="center"/>
    </xf>
    <xf numFmtId="0" fontId="0" fillId="0" borderId="31" xfId="0" applyBorder="1"/>
    <xf numFmtId="0" fontId="0" fillId="0" borderId="42" xfId="0" applyBorder="1"/>
    <xf numFmtId="0" fontId="0" fillId="0" borderId="30" xfId="0" applyFont="1" applyBorder="1" applyAlignment="1">
      <alignment horizontal="left"/>
    </xf>
    <xf numFmtId="0" fontId="0" fillId="0" borderId="31" xfId="0" applyFont="1" applyBorder="1" applyAlignment="1">
      <alignment horizontal="left"/>
    </xf>
    <xf numFmtId="0" fontId="7" fillId="0" borderId="0" xfId="0" applyFont="1"/>
    <xf numFmtId="0" fontId="7" fillId="0" borderId="30" xfId="0" applyFont="1" applyBorder="1" applyAlignment="1">
      <alignment horizontal="left"/>
    </xf>
    <xf numFmtId="0" fontId="0" fillId="0" borderId="1" xfId="0" applyBorder="1"/>
    <xf numFmtId="0" fontId="8" fillId="0" borderId="0" xfId="0" applyFont="1"/>
    <xf numFmtId="0" fontId="8" fillId="0" borderId="0" xfId="0" applyFont="1" applyAlignment="1">
      <alignment horizontal="center"/>
    </xf>
    <xf numFmtId="0" fontId="0" fillId="0" borderId="31" xfId="0" applyBorder="1" applyAlignment="1">
      <alignment horizontal="left"/>
    </xf>
    <xf numFmtId="0" fontId="0" fillId="0" borderId="28" xfId="0" applyBorder="1" applyAlignment="1">
      <alignment horizontal="left"/>
    </xf>
    <xf numFmtId="0" fontId="0" fillId="0" borderId="38" xfId="0" applyBorder="1" applyAlignment="1">
      <alignment horizontal="left"/>
    </xf>
    <xf numFmtId="0" fontId="2" fillId="0" borderId="1" xfId="0" applyFont="1" applyBorder="1" applyAlignment="1">
      <alignment horizontal="left"/>
    </xf>
    <xf numFmtId="0" fontId="2" fillId="0" borderId="13" xfId="0" applyFont="1" applyBorder="1" applyAlignment="1">
      <alignment horizontal="left"/>
    </xf>
    <xf numFmtId="0" fontId="0" fillId="0" borderId="41" xfId="0" applyBorder="1" applyAlignment="1">
      <alignment horizontal="left"/>
    </xf>
    <xf numFmtId="0" fontId="2" fillId="0" borderId="8" xfId="0" applyFont="1" applyBorder="1" applyAlignment="1">
      <alignment horizontal="left"/>
    </xf>
    <xf numFmtId="0" fontId="0" fillId="0" borderId="50" xfId="0" applyBorder="1"/>
    <xf numFmtId="0" fontId="0" fillId="0" borderId="17" xfId="0" applyBorder="1"/>
    <xf numFmtId="165" fontId="1" fillId="0" borderId="51" xfId="1" applyFont="1" applyBorder="1"/>
    <xf numFmtId="0" fontId="0" fillId="0" borderId="51" xfId="0" applyBorder="1" applyAlignment="1">
      <alignment horizontal="center"/>
    </xf>
    <xf numFmtId="44" fontId="0" fillId="0" borderId="49" xfId="0" applyNumberFormat="1" applyBorder="1"/>
    <xf numFmtId="0" fontId="0" fillId="0" borderId="1" xfId="0" applyFill="1" applyBorder="1"/>
    <xf numFmtId="165" fontId="1" fillId="0" borderId="3" xfId="1" applyNumberFormat="1" applyFont="1" applyBorder="1"/>
    <xf numFmtId="165" fontId="1" fillId="0" borderId="1" xfId="1" applyNumberFormat="1" applyFont="1" applyBorder="1"/>
    <xf numFmtId="165" fontId="1" fillId="0" borderId="51" xfId="1" applyNumberFormat="1" applyFont="1" applyBorder="1"/>
    <xf numFmtId="165" fontId="1" fillId="0" borderId="1" xfId="1" applyNumberFormat="1" applyFont="1" applyFill="1" applyBorder="1"/>
    <xf numFmtId="0" fontId="0" fillId="0" borderId="1" xfId="0" applyFill="1" applyBorder="1" applyAlignment="1">
      <alignment horizontal="center"/>
    </xf>
    <xf numFmtId="44" fontId="0" fillId="0" borderId="1" xfId="0" applyNumberFormat="1" applyFill="1" applyBorder="1"/>
    <xf numFmtId="0" fontId="10" fillId="0" borderId="0" xfId="0" applyFont="1"/>
    <xf numFmtId="14" fontId="9" fillId="0" borderId="15" xfId="0" applyNumberFormat="1" applyFont="1" applyBorder="1" applyAlignment="1">
      <alignment horizontal="right"/>
    </xf>
    <xf numFmtId="166" fontId="9" fillId="0" borderId="15" xfId="0" applyNumberFormat="1" applyFont="1" applyBorder="1" applyAlignment="1">
      <alignment horizontal="right"/>
    </xf>
    <xf numFmtId="0" fontId="11" fillId="0" borderId="0" xfId="0" applyFont="1" applyBorder="1" applyAlignment="1">
      <alignment horizontal="center"/>
    </xf>
    <xf numFmtId="0" fontId="9" fillId="2" borderId="33" xfId="0" applyFont="1" applyFill="1" applyBorder="1" applyAlignment="1">
      <alignment horizontal="center"/>
    </xf>
    <xf numFmtId="0" fontId="9" fillId="0" borderId="0" xfId="0" applyFont="1"/>
    <xf numFmtId="0" fontId="10" fillId="0" borderId="0" xfId="0" applyFont="1" applyAlignment="1">
      <alignment horizontal="center"/>
    </xf>
    <xf numFmtId="0" fontId="9" fillId="0" borderId="43" xfId="0" applyFont="1" applyBorder="1"/>
    <xf numFmtId="0" fontId="9" fillId="0" borderId="10" xfId="0" applyFont="1" applyBorder="1"/>
    <xf numFmtId="0" fontId="9" fillId="0" borderId="10" xfId="0" applyFont="1" applyBorder="1" applyAlignment="1">
      <alignment horizontal="center"/>
    </xf>
    <xf numFmtId="0" fontId="10" fillId="0" borderId="10" xfId="0" applyFont="1" applyFill="1" applyBorder="1"/>
    <xf numFmtId="0" fontId="10" fillId="0" borderId="13" xfId="0" applyFont="1" applyBorder="1"/>
    <xf numFmtId="0" fontId="10" fillId="0" borderId="13" xfId="0" applyFont="1" applyFill="1" applyBorder="1"/>
    <xf numFmtId="165" fontId="10" fillId="0" borderId="13" xfId="1" applyFont="1" applyBorder="1"/>
    <xf numFmtId="0" fontId="10" fillId="0" borderId="13" xfId="0" applyFont="1" applyBorder="1" applyAlignment="1">
      <alignment horizontal="center"/>
    </xf>
    <xf numFmtId="165" fontId="10" fillId="0" borderId="1" xfId="1" applyNumberFormat="1" applyFont="1" applyBorder="1" applyAlignment="1">
      <alignment horizontal="center"/>
    </xf>
    <xf numFmtId="0" fontId="9" fillId="0" borderId="1" xfId="0" applyFont="1" applyBorder="1" applyAlignment="1">
      <alignment horizontal="left"/>
    </xf>
    <xf numFmtId="0" fontId="10" fillId="0" borderId="1" xfId="0" applyFont="1" applyBorder="1"/>
    <xf numFmtId="0" fontId="10" fillId="0" borderId="1" xfId="0" applyFont="1" applyFill="1" applyBorder="1"/>
    <xf numFmtId="165" fontId="10" fillId="0" borderId="1" xfId="1" applyFont="1" applyBorder="1"/>
    <xf numFmtId="0" fontId="10" fillId="0" borderId="1" xfId="0" applyFont="1" applyBorder="1" applyAlignment="1">
      <alignment horizontal="center"/>
    </xf>
    <xf numFmtId="0" fontId="10" fillId="0" borderId="1" xfId="0" applyFont="1" applyBorder="1" applyAlignment="1">
      <alignment horizontal="left"/>
    </xf>
    <xf numFmtId="165" fontId="10" fillId="0" borderId="1" xfId="1" applyNumberFormat="1" applyFont="1" applyBorder="1"/>
    <xf numFmtId="165" fontId="10" fillId="0" borderId="13" xfId="1" applyNumberFormat="1" applyFont="1" applyBorder="1"/>
    <xf numFmtId="0" fontId="10" fillId="0" borderId="29" xfId="0" applyFont="1" applyBorder="1"/>
    <xf numFmtId="0" fontId="10" fillId="0" borderId="30" xfId="0" applyFont="1" applyBorder="1"/>
    <xf numFmtId="0" fontId="10" fillId="0" borderId="31" xfId="0" applyFont="1" applyBorder="1"/>
    <xf numFmtId="0" fontId="10" fillId="0" borderId="0" xfId="0" applyFont="1" applyBorder="1"/>
    <xf numFmtId="0" fontId="10" fillId="0" borderId="0" xfId="0" applyFont="1" applyFill="1" applyBorder="1"/>
    <xf numFmtId="165" fontId="10" fillId="0" borderId="0" xfId="1" applyFont="1" applyBorder="1"/>
    <xf numFmtId="0" fontId="10" fillId="0" borderId="0" xfId="0" applyFont="1" applyBorder="1" applyAlignment="1">
      <alignment horizontal="center"/>
    </xf>
    <xf numFmtId="0" fontId="10" fillId="0" borderId="24" xfId="0" applyFont="1" applyBorder="1" applyAlignment="1">
      <alignment horizontal="left"/>
    </xf>
    <xf numFmtId="0" fontId="10" fillId="0" borderId="11" xfId="0" applyFont="1" applyFill="1" applyBorder="1"/>
    <xf numFmtId="165" fontId="10" fillId="0" borderId="3" xfId="1" applyFont="1" applyBorder="1"/>
    <xf numFmtId="0" fontId="10" fillId="0" borderId="0" xfId="0" applyFont="1" applyBorder="1" applyAlignment="1">
      <alignment horizontal="left"/>
    </xf>
    <xf numFmtId="0" fontId="9" fillId="0" borderId="0" xfId="0" applyFont="1" applyBorder="1"/>
    <xf numFmtId="165" fontId="10" fillId="0" borderId="1" xfId="1" applyFont="1" applyBorder="1" applyAlignment="1">
      <alignment horizontal="center"/>
    </xf>
    <xf numFmtId="0" fontId="12" fillId="0" borderId="1" xfId="0" applyFont="1" applyBorder="1"/>
    <xf numFmtId="165" fontId="10" fillId="0" borderId="1" xfId="0" applyNumberFormat="1" applyFont="1" applyBorder="1" applyAlignment="1">
      <alignment horizontal="center"/>
    </xf>
    <xf numFmtId="0" fontId="9" fillId="0" borderId="16" xfId="0" applyFont="1" applyBorder="1"/>
    <xf numFmtId="0" fontId="9" fillId="0" borderId="17" xfId="0" applyFont="1" applyBorder="1"/>
    <xf numFmtId="0" fontId="9" fillId="0" borderId="17" xfId="0" applyFont="1" applyBorder="1" applyAlignment="1">
      <alignment horizontal="center"/>
    </xf>
    <xf numFmtId="0" fontId="9" fillId="0" borderId="0" xfId="0" applyFont="1" applyBorder="1" applyAlignment="1">
      <alignment horizontal="left"/>
    </xf>
    <xf numFmtId="0" fontId="10" fillId="0" borderId="44" xfId="0" applyFont="1" applyBorder="1"/>
    <xf numFmtId="0" fontId="10" fillId="0" borderId="40" xfId="0" applyFont="1" applyBorder="1"/>
    <xf numFmtId="0" fontId="10" fillId="0" borderId="40" xfId="0" applyFont="1" applyBorder="1" applyAlignment="1">
      <alignment horizontal="center"/>
    </xf>
    <xf numFmtId="0" fontId="10" fillId="0" borderId="45" xfId="0" applyFont="1" applyFill="1" applyBorder="1"/>
    <xf numFmtId="44" fontId="10" fillId="0" borderId="3" xfId="0" applyNumberFormat="1" applyFont="1" applyBorder="1" applyAlignment="1">
      <alignment horizontal="center"/>
    </xf>
    <xf numFmtId="0" fontId="10" fillId="0" borderId="12" xfId="0" applyFont="1" applyBorder="1"/>
    <xf numFmtId="44" fontId="10" fillId="0" borderId="13" xfId="0" applyNumberFormat="1" applyFont="1" applyBorder="1" applyAlignment="1">
      <alignment horizontal="center"/>
    </xf>
    <xf numFmtId="44" fontId="10" fillId="0" borderId="1" xfId="0" applyNumberFormat="1" applyFont="1" applyBorder="1" applyAlignment="1">
      <alignment horizontal="center"/>
    </xf>
    <xf numFmtId="44" fontId="10" fillId="0" borderId="0" xfId="0" applyNumberFormat="1" applyFont="1" applyBorder="1" applyAlignment="1">
      <alignment horizontal="center"/>
    </xf>
    <xf numFmtId="165" fontId="10" fillId="0" borderId="1" xfId="1" applyFont="1" applyFill="1" applyBorder="1"/>
    <xf numFmtId="164" fontId="10" fillId="0" borderId="1" xfId="0" applyNumberFormat="1" applyFont="1" applyBorder="1" applyAlignment="1">
      <alignment horizontal="center"/>
    </xf>
    <xf numFmtId="165" fontId="10" fillId="0" borderId="0" xfId="1" applyFont="1" applyFill="1" applyBorder="1"/>
    <xf numFmtId="165" fontId="10" fillId="0" borderId="0" xfId="0" applyNumberFormat="1" applyFont="1" applyBorder="1" applyAlignment="1">
      <alignment horizontal="center"/>
    </xf>
    <xf numFmtId="0" fontId="9" fillId="0" borderId="0" xfId="0" applyFont="1" applyAlignment="1">
      <alignment horizontal="left"/>
    </xf>
    <xf numFmtId="0" fontId="9" fillId="0" borderId="0" xfId="0" applyFont="1" applyAlignment="1">
      <alignment horizontal="center"/>
    </xf>
    <xf numFmtId="0" fontId="10" fillId="0" borderId="17" xfId="0" applyFont="1" applyFill="1" applyBorder="1"/>
    <xf numFmtId="165" fontId="13" fillId="0" borderId="13" xfId="1" applyFont="1" applyBorder="1"/>
    <xf numFmtId="166" fontId="9" fillId="0" borderId="15" xfId="0" applyNumberFormat="1" applyFont="1" applyBorder="1" applyAlignment="1">
      <alignment horizontal="center"/>
    </xf>
    <xf numFmtId="0" fontId="10" fillId="0" borderId="1" xfId="0" applyFont="1" applyBorder="1" applyAlignment="1"/>
    <xf numFmtId="0" fontId="10" fillId="0" borderId="1" xfId="0" applyFont="1" applyBorder="1" applyAlignment="1">
      <alignment horizontal="left"/>
    </xf>
    <xf numFmtId="0" fontId="10" fillId="0" borderId="29" xfId="0" applyFont="1" applyBorder="1" applyAlignment="1">
      <alignment horizontal="left"/>
    </xf>
    <xf numFmtId="0" fontId="10" fillId="0" borderId="30" xfId="0" applyFont="1" applyBorder="1" applyAlignment="1">
      <alignment horizontal="left"/>
    </xf>
    <xf numFmtId="0" fontId="10" fillId="0" borderId="31" xfId="0" applyFont="1" applyBorder="1" applyAlignment="1">
      <alignment horizontal="left"/>
    </xf>
    <xf numFmtId="0" fontId="9" fillId="0" borderId="42" xfId="0" applyFont="1" applyBorder="1" applyAlignment="1">
      <alignment horizontal="center"/>
    </xf>
    <xf numFmtId="0" fontId="9" fillId="0" borderId="17" xfId="0" applyFont="1" applyBorder="1" applyAlignment="1">
      <alignment horizontal="center"/>
    </xf>
    <xf numFmtId="0" fontId="9" fillId="0" borderId="18" xfId="0" applyFont="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0" fontId="10" fillId="0" borderId="29" xfId="0" applyFont="1" applyBorder="1"/>
    <xf numFmtId="0" fontId="10" fillId="0" borderId="30" xfId="0" applyFont="1" applyBorder="1"/>
    <xf numFmtId="0" fontId="10" fillId="0" borderId="31" xfId="0" applyFont="1" applyBorder="1"/>
    <xf numFmtId="0" fontId="10" fillId="0" borderId="1" xfId="0" applyFont="1" applyBorder="1"/>
    <xf numFmtId="0" fontId="6" fillId="0" borderId="1" xfId="0" applyFont="1" applyBorder="1"/>
    <xf numFmtId="0" fontId="6" fillId="0" borderId="29" xfId="0" applyFont="1" applyBorder="1"/>
    <xf numFmtId="0" fontId="6" fillId="0" borderId="30" xfId="0" applyFont="1" applyBorder="1"/>
    <xf numFmtId="0" fontId="6" fillId="0" borderId="31" xfId="0" applyFont="1" applyBorder="1"/>
    <xf numFmtId="0" fontId="9" fillId="2" borderId="32" xfId="0" applyFont="1" applyFill="1" applyBorder="1" applyAlignment="1">
      <alignment horizontal="center"/>
    </xf>
    <xf numFmtId="0" fontId="9" fillId="2" borderId="33" xfId="0" applyFont="1" applyFill="1" applyBorder="1" applyAlignment="1">
      <alignment horizontal="center"/>
    </xf>
    <xf numFmtId="0" fontId="9" fillId="0" borderId="39" xfId="0" applyFont="1" applyBorder="1" applyAlignment="1">
      <alignment horizontal="center"/>
    </xf>
    <xf numFmtId="0" fontId="16" fillId="0" borderId="1" xfId="0" applyFont="1" applyBorder="1" applyAlignment="1">
      <alignment horizontal="left"/>
    </xf>
    <xf numFmtId="0" fontId="10" fillId="0" borderId="36" xfId="0" applyFont="1" applyBorder="1" applyAlignment="1">
      <alignment horizontal="left"/>
    </xf>
    <xf numFmtId="0" fontId="10" fillId="0" borderId="37" xfId="0" applyFont="1" applyBorder="1" applyAlignment="1">
      <alignment horizontal="left"/>
    </xf>
    <xf numFmtId="0" fontId="9" fillId="0" borderId="0" xfId="0" applyFont="1" applyBorder="1" applyAlignment="1">
      <alignment horizontal="center"/>
    </xf>
    <xf numFmtId="0" fontId="9" fillId="0" borderId="24" xfId="0" applyFont="1" applyBorder="1" applyAlignment="1">
      <alignment horizontal="center"/>
    </xf>
    <xf numFmtId="0" fontId="11" fillId="0" borderId="24" xfId="0" applyFont="1" applyBorder="1" applyAlignment="1">
      <alignment horizontal="center"/>
    </xf>
    <xf numFmtId="0" fontId="9" fillId="0" borderId="1" xfId="0" applyFont="1" applyBorder="1" applyAlignment="1">
      <alignment horizontal="center"/>
    </xf>
    <xf numFmtId="0" fontId="15" fillId="0" borderId="41" xfId="0" applyFont="1" applyBorder="1" applyAlignment="1">
      <alignment horizontal="left"/>
    </xf>
    <xf numFmtId="0" fontId="15" fillId="0" borderId="13" xfId="0" applyFont="1" applyBorder="1" applyAlignment="1">
      <alignment horizontal="left"/>
    </xf>
    <xf numFmtId="0" fontId="9" fillId="0" borderId="37" xfId="0" applyFont="1" applyBorder="1" applyAlignment="1">
      <alignment horizontal="left"/>
    </xf>
    <xf numFmtId="0" fontId="9" fillId="0" borderId="38" xfId="0" applyFont="1" applyBorder="1" applyAlignment="1">
      <alignment horizontal="left"/>
    </xf>
    <xf numFmtId="0" fontId="10" fillId="0" borderId="41" xfId="0" applyFont="1" applyBorder="1" applyAlignment="1">
      <alignment horizontal="left"/>
    </xf>
    <xf numFmtId="0" fontId="10" fillId="0" borderId="13" xfId="0" applyFont="1" applyBorder="1" applyAlignment="1">
      <alignment horizontal="left"/>
    </xf>
    <xf numFmtId="0" fontId="10" fillId="0" borderId="0" xfId="0" applyFont="1" applyBorder="1" applyAlignment="1">
      <alignment horizontal="left"/>
    </xf>
    <xf numFmtId="0" fontId="10" fillId="0" borderId="0" xfId="0" applyFont="1"/>
    <xf numFmtId="0" fontId="15" fillId="0" borderId="29" xfId="0" applyFont="1" applyBorder="1" applyAlignment="1">
      <alignment horizontal="left"/>
    </xf>
    <xf numFmtId="0" fontId="15" fillId="0" borderId="30" xfId="0" applyFont="1" applyBorder="1" applyAlignment="1">
      <alignment horizontal="left"/>
    </xf>
    <xf numFmtId="0" fontId="15" fillId="0" borderId="31" xfId="0" applyFont="1" applyBorder="1" applyAlignment="1">
      <alignment horizontal="left"/>
    </xf>
    <xf numFmtId="0" fontId="4" fillId="2" borderId="32" xfId="0" applyFont="1" applyFill="1" applyBorder="1" applyAlignment="1">
      <alignment horizontal="center"/>
    </xf>
    <xf numFmtId="0" fontId="4" fillId="2" borderId="33" xfId="0" applyFont="1" applyFill="1" applyBorder="1" applyAlignment="1">
      <alignment horizontal="center"/>
    </xf>
    <xf numFmtId="0" fontId="4" fillId="2" borderId="34" xfId="0" applyFont="1" applyFill="1" applyBorder="1" applyAlignment="1">
      <alignment horizontal="center"/>
    </xf>
    <xf numFmtId="0" fontId="0" fillId="0" borderId="29" xfId="0" applyBorder="1" applyAlignment="1">
      <alignment horizontal="left"/>
    </xf>
    <xf numFmtId="0" fontId="0" fillId="0" borderId="30" xfId="0" applyBorder="1" applyAlignment="1">
      <alignment horizontal="left"/>
    </xf>
    <xf numFmtId="0" fontId="0" fillId="0" borderId="31" xfId="0" applyBorder="1" applyAlignment="1">
      <alignment horizontal="left"/>
    </xf>
    <xf numFmtId="0" fontId="2" fillId="0" borderId="36" xfId="0" applyFont="1" applyBorder="1" applyAlignment="1">
      <alignment horizontal="center"/>
    </xf>
    <xf numFmtId="0" fontId="2" fillId="0" borderId="37" xfId="0" applyFont="1" applyBorder="1" applyAlignment="1">
      <alignment horizontal="center"/>
    </xf>
    <xf numFmtId="0" fontId="2" fillId="0" borderId="38" xfId="0" applyFont="1" applyBorder="1" applyAlignment="1">
      <alignment horizontal="center"/>
    </xf>
    <xf numFmtId="0" fontId="0" fillId="0" borderId="47" xfId="0" applyBorder="1" applyAlignment="1">
      <alignment horizontal="left"/>
    </xf>
    <xf numFmtId="0" fontId="0" fillId="0" borderId="48" xfId="0" applyBorder="1" applyAlignment="1">
      <alignment horizontal="left"/>
    </xf>
    <xf numFmtId="0" fontId="0" fillId="0" borderId="1" xfId="0" applyBorder="1" applyAlignment="1">
      <alignment horizontal="left"/>
    </xf>
    <xf numFmtId="0" fontId="0" fillId="0" borderId="1" xfId="0" applyFont="1" applyBorder="1" applyAlignment="1">
      <alignment horizontal="left"/>
    </xf>
    <xf numFmtId="0" fontId="0" fillId="0" borderId="26" xfId="0" applyBorder="1" applyAlignment="1">
      <alignment horizontal="left"/>
    </xf>
    <xf numFmtId="0" fontId="0" fillId="0" borderId="27" xfId="0" applyBorder="1" applyAlignment="1">
      <alignment horizontal="left"/>
    </xf>
    <xf numFmtId="0" fontId="0" fillId="0" borderId="28" xfId="0" applyBorder="1" applyAlignment="1">
      <alignment horizontal="left"/>
    </xf>
    <xf numFmtId="0" fontId="0" fillId="0" borderId="8" xfId="0" applyBorder="1" applyAlignment="1">
      <alignment horizontal="left"/>
    </xf>
    <xf numFmtId="0" fontId="2" fillId="0" borderId="10" xfId="0" applyFont="1" applyBorder="1" applyAlignment="1">
      <alignment horizontal="center"/>
    </xf>
    <xf numFmtId="0" fontId="0" fillId="0" borderId="3" xfId="0" applyBorder="1" applyAlignment="1">
      <alignment horizontal="left"/>
    </xf>
    <xf numFmtId="0" fontId="0" fillId="0" borderId="3" xfId="0" applyFont="1" applyBorder="1" applyAlignment="1">
      <alignment horizontal="left"/>
    </xf>
    <xf numFmtId="0" fontId="0" fillId="0" borderId="8" xfId="0" applyFont="1" applyBorder="1" applyAlignment="1">
      <alignment horizontal="left"/>
    </xf>
    <xf numFmtId="0" fontId="4" fillId="0" borderId="19" xfId="0" applyFont="1" applyBorder="1" applyAlignment="1">
      <alignment horizontal="center"/>
    </xf>
    <xf numFmtId="0" fontId="4" fillId="0" borderId="15"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4" fillId="0" borderId="0"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14" fontId="4" fillId="0" borderId="19" xfId="0" applyNumberFormat="1" applyFont="1" applyBorder="1" applyAlignment="1">
      <alignment horizontal="right"/>
    </xf>
    <xf numFmtId="14" fontId="4" fillId="0" borderId="15" xfId="0" applyNumberFormat="1" applyFont="1" applyBorder="1" applyAlignment="1">
      <alignment horizontal="right"/>
    </xf>
    <xf numFmtId="166" fontId="4" fillId="0" borderId="15" xfId="0" applyNumberFormat="1" applyFont="1" applyBorder="1" applyAlignment="1">
      <alignment horizontal="left"/>
    </xf>
    <xf numFmtId="166" fontId="4" fillId="0" borderId="20" xfId="0" applyNumberFormat="1" applyFont="1" applyBorder="1" applyAlignment="1">
      <alignment horizontal="left"/>
    </xf>
    <xf numFmtId="0" fontId="5" fillId="0" borderId="23" xfId="0" applyFont="1" applyBorder="1" applyAlignment="1">
      <alignment horizontal="center"/>
    </xf>
    <xf numFmtId="0" fontId="5" fillId="0" borderId="24" xfId="0" applyFont="1" applyBorder="1" applyAlignment="1">
      <alignment horizontal="center"/>
    </xf>
    <xf numFmtId="0" fontId="5" fillId="0" borderId="25" xfId="0" applyFont="1" applyBorder="1" applyAlignment="1">
      <alignment horizontal="center"/>
    </xf>
    <xf numFmtId="0" fontId="2" fillId="0" borderId="45" xfId="0" applyFont="1" applyBorder="1" applyAlignment="1">
      <alignment horizontal="center"/>
    </xf>
    <xf numFmtId="0" fontId="2" fillId="0" borderId="15" xfId="0" applyFont="1" applyBorder="1" applyAlignment="1">
      <alignment horizontal="center"/>
    </xf>
    <xf numFmtId="0" fontId="2" fillId="0" borderId="39" xfId="0" applyFont="1" applyBorder="1" applyAlignment="1">
      <alignment horizontal="center"/>
    </xf>
    <xf numFmtId="0" fontId="0" fillId="0" borderId="52" xfId="0" applyBorder="1" applyAlignment="1">
      <alignment horizontal="left"/>
    </xf>
    <xf numFmtId="0" fontId="0" fillId="0" borderId="35" xfId="0" applyBorder="1" applyAlignment="1">
      <alignment horizontal="left"/>
    </xf>
    <xf numFmtId="0" fontId="0" fillId="0" borderId="46" xfId="0" applyBorder="1" applyAlignment="1">
      <alignment horizontal="left"/>
    </xf>
    <xf numFmtId="0" fontId="0" fillId="0" borderId="41" xfId="0" applyBorder="1" applyAlignment="1">
      <alignment horizontal="left"/>
    </xf>
    <xf numFmtId="0" fontId="0" fillId="0" borderId="29" xfId="0" applyBorder="1"/>
    <xf numFmtId="0" fontId="0" fillId="0" borderId="30" xfId="0" applyBorder="1"/>
    <xf numFmtId="0" fontId="0" fillId="0" borderId="31" xfId="0" applyBorder="1"/>
    <xf numFmtId="0" fontId="6" fillId="0" borderId="0" xfId="0" applyFont="1"/>
    <xf numFmtId="0" fontId="0" fillId="0" borderId="29" xfId="0" applyFont="1" applyBorder="1" applyAlignment="1">
      <alignment horizontal="left"/>
    </xf>
    <xf numFmtId="0" fontId="0" fillId="0" borderId="30" xfId="0" applyFont="1" applyBorder="1" applyAlignment="1">
      <alignment horizontal="left"/>
    </xf>
    <xf numFmtId="0" fontId="0" fillId="0" borderId="31" xfId="0" applyFont="1" applyBorder="1" applyAlignment="1">
      <alignment horizontal="left"/>
    </xf>
    <xf numFmtId="0" fontId="0" fillId="0" borderId="0" xfId="0" applyBorder="1" applyAlignment="1">
      <alignment horizontal="left"/>
    </xf>
    <xf numFmtId="0" fontId="0" fillId="0" borderId="0" xfId="0" applyFont="1" applyBorder="1" applyAlignment="1">
      <alignment horizontal="left"/>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48"/>
  <sheetViews>
    <sheetView zoomScale="70" zoomScaleNormal="70" workbookViewId="0">
      <selection sqref="A1:U1"/>
    </sheetView>
  </sheetViews>
  <sheetFormatPr defaultRowHeight="15" x14ac:dyDescent="0.25"/>
  <cols>
    <col min="1" max="1" width="58.85546875" customWidth="1"/>
    <col min="2" max="2" width="52.42578125" bestFit="1" customWidth="1"/>
    <col min="3" max="3" width="15.42578125" customWidth="1"/>
    <col min="4" max="4" width="11.42578125" style="1" bestFit="1" customWidth="1"/>
    <col min="5" max="5" width="9.7109375" style="1" bestFit="1" customWidth="1"/>
    <col min="6" max="6" width="15.7109375" style="1" bestFit="1" customWidth="1"/>
    <col min="7" max="7" width="16.140625" customWidth="1"/>
    <col min="20" max="20" width="5" customWidth="1"/>
    <col min="21" max="21" width="113" customWidth="1"/>
  </cols>
  <sheetData>
    <row r="1" spans="1:21" s="71" customFormat="1" ht="27.95" customHeight="1" x14ac:dyDescent="0.35">
      <c r="A1" s="156" t="s">
        <v>0</v>
      </c>
      <c r="B1" s="156"/>
      <c r="C1" s="156"/>
      <c r="D1" s="156"/>
      <c r="E1" s="156"/>
      <c r="F1" s="156"/>
      <c r="G1" s="156"/>
      <c r="H1" s="156"/>
      <c r="I1" s="156"/>
      <c r="J1" s="156"/>
      <c r="K1" s="156"/>
      <c r="L1" s="156"/>
      <c r="M1" s="156"/>
      <c r="N1" s="156"/>
      <c r="O1" s="156"/>
      <c r="P1" s="156"/>
      <c r="Q1" s="156"/>
      <c r="R1" s="156"/>
      <c r="S1" s="156"/>
      <c r="T1" s="156"/>
      <c r="U1" s="156"/>
    </row>
    <row r="2" spans="1:21" s="71" customFormat="1" ht="27.95" customHeight="1" thickBot="1" x14ac:dyDescent="0.4">
      <c r="A2" s="157" t="s">
        <v>111</v>
      </c>
      <c r="B2" s="157"/>
      <c r="C2" s="157"/>
      <c r="D2" s="157"/>
      <c r="E2" s="157"/>
      <c r="F2" s="157"/>
      <c r="G2" s="157"/>
      <c r="H2" s="157"/>
      <c r="I2" s="157"/>
      <c r="J2" s="157"/>
      <c r="K2" s="157"/>
      <c r="L2" s="157"/>
      <c r="M2" s="157"/>
      <c r="N2" s="157"/>
      <c r="O2" s="157"/>
      <c r="P2" s="157"/>
      <c r="Q2" s="157"/>
      <c r="R2" s="157"/>
      <c r="S2" s="157"/>
      <c r="T2" s="157"/>
      <c r="U2" s="157"/>
    </row>
    <row r="3" spans="1:21" s="71" customFormat="1" ht="27.95" customHeight="1" x14ac:dyDescent="0.35">
      <c r="A3" s="72" t="s">
        <v>21</v>
      </c>
      <c r="B3" s="73">
        <f ca="1">TODAY()</f>
        <v>43823</v>
      </c>
      <c r="C3" s="72"/>
      <c r="D3" s="72"/>
      <c r="E3" s="72"/>
      <c r="F3" s="72"/>
      <c r="G3" s="72"/>
      <c r="H3" s="72"/>
      <c r="I3" s="72"/>
      <c r="J3" s="72"/>
      <c r="K3" s="131"/>
      <c r="L3" s="131"/>
      <c r="M3" s="131"/>
      <c r="N3" s="131"/>
      <c r="O3" s="131"/>
      <c r="P3" s="131"/>
      <c r="Q3" s="131"/>
      <c r="R3" s="131"/>
      <c r="S3" s="131"/>
      <c r="T3" s="131"/>
      <c r="U3" s="131"/>
    </row>
    <row r="4" spans="1:21" s="71" customFormat="1" ht="27.95" customHeight="1" thickBot="1" x14ac:dyDescent="0.4">
      <c r="A4" s="158" t="s">
        <v>129</v>
      </c>
      <c r="B4" s="158"/>
      <c r="C4" s="158"/>
      <c r="D4" s="158"/>
      <c r="E4" s="158"/>
      <c r="F4" s="158"/>
      <c r="G4" s="158"/>
      <c r="H4" s="158"/>
      <c r="I4" s="158"/>
      <c r="J4" s="158"/>
      <c r="K4" s="158"/>
      <c r="L4" s="158"/>
      <c r="M4" s="158"/>
      <c r="N4" s="158"/>
      <c r="O4" s="158"/>
      <c r="P4" s="158"/>
      <c r="Q4" s="158"/>
      <c r="R4" s="158"/>
      <c r="S4" s="158"/>
      <c r="T4" s="158"/>
      <c r="U4" s="158"/>
    </row>
    <row r="5" spans="1:21" s="71" customFormat="1" ht="27.95" customHeight="1" thickBot="1" x14ac:dyDescent="0.4">
      <c r="A5" s="74"/>
      <c r="B5" s="74"/>
      <c r="C5" s="74"/>
      <c r="D5" s="74"/>
      <c r="E5" s="74"/>
      <c r="F5" s="74"/>
      <c r="G5" s="74"/>
      <c r="H5" s="74"/>
      <c r="I5" s="74"/>
      <c r="J5" s="74"/>
      <c r="K5" s="74"/>
      <c r="L5" s="74"/>
      <c r="M5" s="74"/>
      <c r="N5" s="74"/>
      <c r="O5" s="74"/>
      <c r="P5" s="74"/>
      <c r="Q5" s="74"/>
      <c r="R5" s="74"/>
      <c r="S5" s="74"/>
      <c r="T5" s="74"/>
      <c r="U5" s="74"/>
    </row>
    <row r="6" spans="1:21" s="71" customFormat="1" ht="27.95" customHeight="1" thickBot="1" x14ac:dyDescent="0.4">
      <c r="A6" s="150" t="s">
        <v>3</v>
      </c>
      <c r="B6" s="151"/>
      <c r="C6" s="151"/>
      <c r="D6" s="151"/>
      <c r="E6" s="151"/>
      <c r="F6" s="151"/>
      <c r="G6" s="151"/>
      <c r="H6" s="151"/>
      <c r="I6" s="151"/>
      <c r="J6" s="75"/>
      <c r="K6" s="75"/>
      <c r="L6" s="75"/>
      <c r="M6" s="75"/>
      <c r="N6" s="75"/>
      <c r="O6" s="75"/>
      <c r="P6" s="75"/>
      <c r="Q6" s="75"/>
      <c r="R6" s="75"/>
      <c r="S6" s="75"/>
      <c r="T6" s="75"/>
      <c r="U6" s="75"/>
    </row>
    <row r="7" spans="1:21" s="71" customFormat="1" ht="27.95" customHeight="1" thickBot="1" x14ac:dyDescent="0.4">
      <c r="A7" s="76" t="s">
        <v>13</v>
      </c>
      <c r="D7" s="77"/>
      <c r="E7" s="77"/>
      <c r="F7" s="77"/>
    </row>
    <row r="8" spans="1:21" s="71" customFormat="1" ht="27.95" customHeight="1" thickBot="1" x14ac:dyDescent="0.4">
      <c r="A8" s="78" t="s">
        <v>4</v>
      </c>
      <c r="B8" s="79" t="s">
        <v>5</v>
      </c>
      <c r="C8" s="79" t="s">
        <v>6</v>
      </c>
      <c r="D8" s="80" t="s">
        <v>7</v>
      </c>
      <c r="E8" s="80" t="s">
        <v>103</v>
      </c>
      <c r="F8" s="81" t="s">
        <v>16</v>
      </c>
      <c r="G8" s="137" t="s">
        <v>49</v>
      </c>
      <c r="H8" s="138"/>
      <c r="I8" s="138"/>
      <c r="J8" s="138"/>
      <c r="K8" s="138"/>
      <c r="L8" s="138"/>
      <c r="M8" s="138"/>
      <c r="N8" s="138"/>
      <c r="O8" s="138"/>
      <c r="P8" s="138"/>
      <c r="Q8" s="138"/>
      <c r="R8" s="138"/>
      <c r="S8" s="138"/>
      <c r="T8" s="138"/>
      <c r="U8" s="139"/>
    </row>
    <row r="9" spans="1:21" s="71" customFormat="1" ht="27.95" customHeight="1" x14ac:dyDescent="0.35">
      <c r="A9" s="82" t="s">
        <v>226</v>
      </c>
      <c r="B9" s="83" t="s">
        <v>167</v>
      </c>
      <c r="C9" s="84">
        <v>58.7</v>
      </c>
      <c r="D9" s="85" t="s">
        <v>137</v>
      </c>
      <c r="E9" s="86" t="s">
        <v>105</v>
      </c>
      <c r="F9" s="84">
        <f>C9*2.25</f>
        <v>132.07500000000002</v>
      </c>
      <c r="G9" s="87" t="s">
        <v>248</v>
      </c>
      <c r="H9" s="143" t="s">
        <v>249</v>
      </c>
      <c r="I9" s="143"/>
      <c r="J9" s="143"/>
      <c r="K9" s="143"/>
      <c r="L9" s="143"/>
      <c r="M9" s="143"/>
      <c r="N9" s="143"/>
      <c r="O9" s="143"/>
      <c r="P9" s="143"/>
      <c r="Q9" s="143"/>
      <c r="R9" s="143"/>
      <c r="S9" s="143"/>
      <c r="T9" s="143"/>
      <c r="U9" s="144"/>
    </row>
    <row r="10" spans="1:21" s="71" customFormat="1" ht="27.95" customHeight="1" x14ac:dyDescent="0.35">
      <c r="A10" s="88" t="s">
        <v>226</v>
      </c>
      <c r="B10" s="89" t="s">
        <v>168</v>
      </c>
      <c r="C10" s="90">
        <v>48.92</v>
      </c>
      <c r="D10" s="91" t="s">
        <v>137</v>
      </c>
      <c r="E10" s="86" t="s">
        <v>105</v>
      </c>
      <c r="F10" s="90">
        <f>C10*2.25</f>
        <v>110.07000000000001</v>
      </c>
      <c r="G10" s="92" t="s">
        <v>343</v>
      </c>
      <c r="H10" s="143" t="s">
        <v>249</v>
      </c>
      <c r="I10" s="143"/>
      <c r="J10" s="143"/>
      <c r="K10" s="143"/>
      <c r="L10" s="143"/>
      <c r="M10" s="143"/>
      <c r="N10" s="143"/>
      <c r="O10" s="143"/>
      <c r="P10" s="143"/>
      <c r="Q10" s="143"/>
      <c r="R10" s="143"/>
      <c r="S10" s="143"/>
      <c r="T10" s="143"/>
      <c r="U10" s="144"/>
    </row>
    <row r="11" spans="1:21" s="71" customFormat="1" ht="27.95" customHeight="1" x14ac:dyDescent="0.35">
      <c r="A11" s="88" t="s">
        <v>219</v>
      </c>
      <c r="B11" s="88" t="s">
        <v>178</v>
      </c>
      <c r="C11" s="93">
        <v>65.56</v>
      </c>
      <c r="D11" s="86" t="s">
        <v>12</v>
      </c>
      <c r="E11" s="86" t="s">
        <v>104</v>
      </c>
      <c r="F11" s="93">
        <f>C11*2.045</f>
        <v>134.0702</v>
      </c>
      <c r="G11" s="142" t="s">
        <v>205</v>
      </c>
      <c r="H11" s="143"/>
      <c r="I11" s="143"/>
      <c r="J11" s="143"/>
      <c r="K11" s="143"/>
      <c r="L11" s="143"/>
      <c r="M11" s="143"/>
      <c r="N11" s="143"/>
      <c r="O11" s="143"/>
      <c r="P11" s="143"/>
      <c r="Q11" s="143"/>
      <c r="R11" s="143"/>
      <c r="S11" s="143"/>
      <c r="T11" s="143"/>
      <c r="U11" s="144"/>
    </row>
    <row r="12" spans="1:21" s="71" customFormat="1" ht="27.95" customHeight="1" x14ac:dyDescent="0.35">
      <c r="A12" s="88" t="s">
        <v>276</v>
      </c>
      <c r="B12" s="82" t="s">
        <v>178</v>
      </c>
      <c r="C12" s="94">
        <v>53.82</v>
      </c>
      <c r="D12" s="86" t="s">
        <v>12</v>
      </c>
      <c r="E12" s="86" t="s">
        <v>105</v>
      </c>
      <c r="F12" s="93">
        <f>C12*2.045</f>
        <v>110.06189999999999</v>
      </c>
      <c r="G12" s="95" t="s">
        <v>278</v>
      </c>
      <c r="H12" s="96"/>
      <c r="I12" s="96"/>
      <c r="J12" s="96"/>
      <c r="K12" s="96"/>
      <c r="L12" s="96"/>
      <c r="M12" s="96"/>
      <c r="N12" s="96"/>
      <c r="O12" s="96"/>
      <c r="P12" s="96"/>
      <c r="Q12" s="96"/>
      <c r="R12" s="96"/>
      <c r="S12" s="96"/>
      <c r="T12" s="96"/>
      <c r="U12" s="97"/>
    </row>
    <row r="13" spans="1:21" s="71" customFormat="1" ht="27.95" customHeight="1" x14ac:dyDescent="0.35">
      <c r="A13" s="88" t="s">
        <v>213</v>
      </c>
      <c r="B13" s="83" t="s">
        <v>167</v>
      </c>
      <c r="C13" s="84">
        <v>53.82</v>
      </c>
      <c r="D13" s="85" t="s">
        <v>137</v>
      </c>
      <c r="E13" s="85" t="s">
        <v>105</v>
      </c>
      <c r="F13" s="90">
        <f>C13*2.25</f>
        <v>121.095</v>
      </c>
      <c r="G13" s="88" t="s">
        <v>344</v>
      </c>
      <c r="H13" s="143" t="s">
        <v>250</v>
      </c>
      <c r="I13" s="143"/>
      <c r="J13" s="143"/>
      <c r="K13" s="143"/>
      <c r="L13" s="143"/>
      <c r="M13" s="143"/>
      <c r="N13" s="143"/>
      <c r="O13" s="143"/>
      <c r="P13" s="143"/>
      <c r="Q13" s="143"/>
      <c r="R13" s="143"/>
      <c r="S13" s="143"/>
      <c r="T13" s="143"/>
      <c r="U13" s="144"/>
    </row>
    <row r="14" spans="1:21" s="71" customFormat="1" ht="27.95" customHeight="1" x14ac:dyDescent="0.35">
      <c r="A14" s="88" t="s">
        <v>213</v>
      </c>
      <c r="B14" s="89" t="s">
        <v>168</v>
      </c>
      <c r="C14" s="90">
        <v>40.119999999999997</v>
      </c>
      <c r="D14" s="91" t="s">
        <v>137</v>
      </c>
      <c r="E14" s="91" t="s">
        <v>105</v>
      </c>
      <c r="F14" s="90">
        <f>C14*2.25</f>
        <v>90.27</v>
      </c>
      <c r="G14" s="88" t="s">
        <v>344</v>
      </c>
      <c r="H14" s="143" t="s">
        <v>250</v>
      </c>
      <c r="I14" s="143"/>
      <c r="J14" s="143"/>
      <c r="K14" s="143"/>
      <c r="L14" s="143"/>
      <c r="M14" s="143"/>
      <c r="N14" s="143"/>
      <c r="O14" s="143"/>
      <c r="P14" s="143"/>
      <c r="Q14" s="143"/>
      <c r="R14" s="143"/>
      <c r="S14" s="143"/>
      <c r="T14" s="143"/>
      <c r="U14" s="144"/>
    </row>
    <row r="15" spans="1:21" s="71" customFormat="1" ht="27.95" customHeight="1" x14ac:dyDescent="0.35">
      <c r="A15" s="98"/>
      <c r="B15" s="99"/>
      <c r="C15" s="100"/>
      <c r="D15" s="101"/>
      <c r="E15" s="101"/>
      <c r="F15" s="100"/>
      <c r="G15" s="98"/>
      <c r="H15" s="98"/>
      <c r="I15" s="98"/>
      <c r="J15" s="98"/>
      <c r="K15" s="98"/>
      <c r="L15" s="98"/>
      <c r="M15" s="98"/>
      <c r="N15" s="98"/>
      <c r="O15" s="98"/>
      <c r="P15" s="98"/>
      <c r="Q15" s="98"/>
      <c r="R15" s="98"/>
      <c r="S15" s="98"/>
      <c r="T15" s="98"/>
      <c r="U15" s="98"/>
    </row>
    <row r="16" spans="1:21" s="71" customFormat="1" ht="27.95" customHeight="1" thickBot="1" x14ac:dyDescent="0.4">
      <c r="A16" s="76" t="s">
        <v>17</v>
      </c>
      <c r="D16" s="77"/>
      <c r="E16" s="77"/>
      <c r="F16" s="77"/>
      <c r="H16" s="102"/>
    </row>
    <row r="17" spans="1:21" s="71" customFormat="1" ht="27.95" customHeight="1" thickBot="1" x14ac:dyDescent="0.4">
      <c r="A17" s="78" t="s">
        <v>4</v>
      </c>
      <c r="B17" s="79" t="s">
        <v>5</v>
      </c>
      <c r="C17" s="79" t="s">
        <v>6</v>
      </c>
      <c r="D17" s="80" t="s">
        <v>7</v>
      </c>
      <c r="E17" s="80" t="s">
        <v>103</v>
      </c>
      <c r="F17" s="103" t="s">
        <v>16</v>
      </c>
      <c r="G17" s="140" t="s">
        <v>49</v>
      </c>
      <c r="H17" s="140"/>
      <c r="I17" s="140"/>
      <c r="J17" s="140"/>
      <c r="K17" s="140"/>
      <c r="L17" s="140"/>
      <c r="M17" s="140"/>
      <c r="N17" s="140"/>
      <c r="O17" s="140"/>
      <c r="P17" s="140"/>
      <c r="Q17" s="140"/>
      <c r="R17" s="140"/>
      <c r="S17" s="140"/>
      <c r="T17" s="140"/>
      <c r="U17" s="141"/>
    </row>
    <row r="18" spans="1:21" s="71" customFormat="1" ht="27.95" customHeight="1" x14ac:dyDescent="0.35">
      <c r="A18" s="82" t="s">
        <v>10</v>
      </c>
      <c r="B18" s="82" t="s">
        <v>11</v>
      </c>
      <c r="C18" s="84">
        <v>70.45</v>
      </c>
      <c r="D18" s="85" t="s">
        <v>12</v>
      </c>
      <c r="E18" s="85" t="s">
        <v>105</v>
      </c>
      <c r="F18" s="104">
        <f>C18*2.045</f>
        <v>144.07024999999999</v>
      </c>
      <c r="G18" s="133" t="s">
        <v>169</v>
      </c>
      <c r="H18" s="133"/>
      <c r="I18" s="133"/>
      <c r="J18" s="133"/>
      <c r="K18" s="133"/>
      <c r="L18" s="133"/>
      <c r="M18" s="133"/>
      <c r="N18" s="133"/>
      <c r="O18" s="133"/>
      <c r="P18" s="133"/>
      <c r="Q18" s="133"/>
      <c r="R18" s="133"/>
      <c r="S18" s="133"/>
      <c r="T18" s="133"/>
      <c r="U18" s="133"/>
    </row>
    <row r="19" spans="1:21" s="71" customFormat="1" ht="27.95" customHeight="1" x14ac:dyDescent="0.35">
      <c r="A19" s="88" t="s">
        <v>10</v>
      </c>
      <c r="B19" s="88" t="s">
        <v>18</v>
      </c>
      <c r="C19" s="90">
        <v>62.63</v>
      </c>
      <c r="D19" s="91" t="s">
        <v>12</v>
      </c>
      <c r="E19" s="91" t="s">
        <v>105</v>
      </c>
      <c r="F19" s="90">
        <f>C19*2.045</f>
        <v>128.07835</v>
      </c>
      <c r="G19" s="133" t="s">
        <v>170</v>
      </c>
      <c r="H19" s="133"/>
      <c r="I19" s="133"/>
      <c r="J19" s="133"/>
      <c r="K19" s="133"/>
      <c r="L19" s="133"/>
      <c r="M19" s="133"/>
      <c r="N19" s="133"/>
      <c r="O19" s="133"/>
      <c r="P19" s="133"/>
      <c r="Q19" s="133"/>
      <c r="R19" s="133"/>
      <c r="S19" s="133"/>
      <c r="T19" s="133"/>
      <c r="U19" s="133"/>
    </row>
    <row r="20" spans="1:21" s="71" customFormat="1" ht="27.95" customHeight="1" x14ac:dyDescent="0.35">
      <c r="A20" s="88" t="s">
        <v>15</v>
      </c>
      <c r="B20" s="88" t="s">
        <v>345</v>
      </c>
      <c r="C20" s="90">
        <v>77.06</v>
      </c>
      <c r="D20" s="91" t="s">
        <v>12</v>
      </c>
      <c r="E20" s="91" t="s">
        <v>105</v>
      </c>
      <c r="F20" s="90">
        <f>C20*2.045</f>
        <v>157.58770000000001</v>
      </c>
      <c r="G20" s="133" t="s">
        <v>225</v>
      </c>
      <c r="H20" s="133"/>
      <c r="I20" s="133"/>
      <c r="J20" s="133"/>
      <c r="K20" s="133"/>
      <c r="L20" s="133"/>
      <c r="M20" s="133"/>
      <c r="N20" s="133"/>
      <c r="O20" s="133"/>
      <c r="P20" s="133"/>
      <c r="Q20" s="133"/>
      <c r="R20" s="133"/>
      <c r="S20" s="133"/>
      <c r="T20" s="133"/>
      <c r="U20" s="133"/>
    </row>
    <row r="21" spans="1:21" s="71" customFormat="1" ht="27.95" customHeight="1" x14ac:dyDescent="0.35">
      <c r="A21" s="88" t="s">
        <v>276</v>
      </c>
      <c r="B21" s="82" t="s">
        <v>11</v>
      </c>
      <c r="C21" s="84">
        <v>61.64</v>
      </c>
      <c r="D21" s="91" t="s">
        <v>12</v>
      </c>
      <c r="E21" s="91" t="s">
        <v>105</v>
      </c>
      <c r="F21" s="90">
        <f>C21*2.045</f>
        <v>126.0538</v>
      </c>
      <c r="G21" s="134" t="s">
        <v>279</v>
      </c>
      <c r="H21" s="135"/>
      <c r="I21" s="135"/>
      <c r="J21" s="135"/>
      <c r="K21" s="135"/>
      <c r="L21" s="135"/>
      <c r="M21" s="135"/>
      <c r="N21" s="135"/>
      <c r="O21" s="135"/>
      <c r="P21" s="135"/>
      <c r="Q21" s="135"/>
      <c r="R21" s="135"/>
      <c r="S21" s="135"/>
      <c r="T21" s="135"/>
      <c r="U21" s="136"/>
    </row>
    <row r="22" spans="1:21" s="71" customFormat="1" ht="27.95" customHeight="1" x14ac:dyDescent="0.35">
      <c r="A22" s="88" t="s">
        <v>276</v>
      </c>
      <c r="B22" s="82" t="s">
        <v>18</v>
      </c>
      <c r="C22" s="84">
        <v>51.86</v>
      </c>
      <c r="D22" s="91" t="s">
        <v>12</v>
      </c>
      <c r="E22" s="91" t="s">
        <v>105</v>
      </c>
      <c r="F22" s="90">
        <f>C22*2.045</f>
        <v>106.05369999999999</v>
      </c>
      <c r="G22" s="134" t="s">
        <v>279</v>
      </c>
      <c r="H22" s="135"/>
      <c r="I22" s="135"/>
      <c r="J22" s="135"/>
      <c r="K22" s="135"/>
      <c r="L22" s="135"/>
      <c r="M22" s="135"/>
      <c r="N22" s="135"/>
      <c r="O22" s="135"/>
      <c r="P22" s="135"/>
      <c r="Q22" s="135"/>
      <c r="R22" s="135"/>
      <c r="S22" s="135"/>
      <c r="T22" s="135"/>
      <c r="U22" s="136"/>
    </row>
    <row r="23" spans="1:21" s="71" customFormat="1" ht="27.95" customHeight="1" x14ac:dyDescent="0.35">
      <c r="A23" s="88" t="s">
        <v>213</v>
      </c>
      <c r="B23" s="83" t="s">
        <v>167</v>
      </c>
      <c r="C23" s="84">
        <v>58.71</v>
      </c>
      <c r="D23" s="85" t="s">
        <v>137</v>
      </c>
      <c r="E23" s="85" t="s">
        <v>105</v>
      </c>
      <c r="F23" s="90">
        <f>C23*2.25</f>
        <v>132.0975</v>
      </c>
      <c r="G23" s="87" t="s">
        <v>252</v>
      </c>
      <c r="H23" s="145" t="s">
        <v>253</v>
      </c>
      <c r="I23" s="145"/>
      <c r="J23" s="145"/>
      <c r="K23" s="145"/>
      <c r="L23" s="145"/>
      <c r="M23" s="145"/>
      <c r="N23" s="145"/>
      <c r="O23" s="145"/>
      <c r="P23" s="145"/>
      <c r="Q23" s="145"/>
      <c r="R23" s="145"/>
      <c r="S23" s="145"/>
      <c r="T23" s="145"/>
      <c r="U23" s="145"/>
    </row>
    <row r="24" spans="1:21" s="71" customFormat="1" ht="27.95" customHeight="1" x14ac:dyDescent="0.35">
      <c r="A24" s="88" t="s">
        <v>213</v>
      </c>
      <c r="B24" s="89" t="s">
        <v>168</v>
      </c>
      <c r="C24" s="90">
        <v>45.01</v>
      </c>
      <c r="D24" s="91" t="s">
        <v>137</v>
      </c>
      <c r="E24" s="91" t="s">
        <v>105</v>
      </c>
      <c r="F24" s="90">
        <f>C24*2.25</f>
        <v>101.27249999999999</v>
      </c>
      <c r="G24" s="87" t="s">
        <v>252</v>
      </c>
      <c r="H24" s="145" t="s">
        <v>253</v>
      </c>
      <c r="I24" s="145"/>
      <c r="J24" s="145"/>
      <c r="K24" s="145"/>
      <c r="L24" s="145"/>
      <c r="M24" s="145"/>
      <c r="N24" s="145"/>
      <c r="O24" s="145"/>
      <c r="P24" s="145"/>
      <c r="Q24" s="145"/>
      <c r="R24" s="145"/>
      <c r="S24" s="145"/>
      <c r="T24" s="145"/>
      <c r="U24" s="145"/>
    </row>
    <row r="25" spans="1:21" s="71" customFormat="1" ht="27.95" customHeight="1" x14ac:dyDescent="0.35">
      <c r="A25" s="82" t="s">
        <v>226</v>
      </c>
      <c r="B25" s="83" t="s">
        <v>216</v>
      </c>
      <c r="C25" s="84">
        <v>58.7</v>
      </c>
      <c r="D25" s="85" t="s">
        <v>137</v>
      </c>
      <c r="E25" s="91" t="s">
        <v>105</v>
      </c>
      <c r="F25" s="90">
        <f>C25*2.25</f>
        <v>132.07500000000002</v>
      </c>
      <c r="G25" s="87" t="s">
        <v>252</v>
      </c>
      <c r="H25" s="146" t="s">
        <v>292</v>
      </c>
      <c r="I25" s="146"/>
      <c r="J25" s="146"/>
      <c r="K25" s="146"/>
      <c r="L25" s="146"/>
      <c r="M25" s="146"/>
      <c r="N25" s="146"/>
      <c r="O25" s="146"/>
      <c r="P25" s="146"/>
      <c r="Q25" s="146"/>
      <c r="R25" s="146"/>
      <c r="S25" s="146"/>
      <c r="T25" s="146"/>
      <c r="U25" s="146"/>
    </row>
    <row r="26" spans="1:21" s="71" customFormat="1" ht="27.95" customHeight="1" x14ac:dyDescent="0.35">
      <c r="A26" s="82" t="s">
        <v>226</v>
      </c>
      <c r="B26" s="89" t="s">
        <v>217</v>
      </c>
      <c r="C26" s="90">
        <v>48.92</v>
      </c>
      <c r="D26" s="91" t="s">
        <v>137</v>
      </c>
      <c r="E26" s="91" t="s">
        <v>105</v>
      </c>
      <c r="F26" s="90">
        <f>C26*2.25</f>
        <v>110.07000000000001</v>
      </c>
      <c r="G26" s="87" t="s">
        <v>252</v>
      </c>
      <c r="H26" s="147" t="s">
        <v>293</v>
      </c>
      <c r="I26" s="148"/>
      <c r="J26" s="148"/>
      <c r="K26" s="148"/>
      <c r="L26" s="148"/>
      <c r="M26" s="148"/>
      <c r="N26" s="148"/>
      <c r="O26" s="148"/>
      <c r="P26" s="148"/>
      <c r="Q26" s="148"/>
      <c r="R26" s="148"/>
      <c r="S26" s="148"/>
      <c r="T26" s="148"/>
      <c r="U26" s="149"/>
    </row>
    <row r="27" spans="1:21" s="71" customFormat="1" ht="27.95" customHeight="1" x14ac:dyDescent="0.35">
      <c r="A27" s="88" t="s">
        <v>14</v>
      </c>
      <c r="B27" s="88" t="s">
        <v>189</v>
      </c>
      <c r="C27" s="90">
        <v>76.319999999999993</v>
      </c>
      <c r="D27" s="91" t="s">
        <v>12</v>
      </c>
      <c r="E27" s="91" t="s">
        <v>105</v>
      </c>
      <c r="F27" s="90">
        <f>C27*2.045</f>
        <v>156.07439999999997</v>
      </c>
      <c r="G27" s="133" t="s">
        <v>206</v>
      </c>
      <c r="H27" s="133"/>
      <c r="I27" s="133"/>
      <c r="J27" s="133"/>
      <c r="K27" s="133"/>
      <c r="L27" s="133"/>
      <c r="M27" s="133"/>
      <c r="N27" s="133"/>
      <c r="O27" s="133"/>
      <c r="P27" s="133"/>
      <c r="Q27" s="133"/>
      <c r="R27" s="133"/>
      <c r="S27" s="133"/>
      <c r="T27" s="133"/>
      <c r="U27" s="133"/>
    </row>
    <row r="28" spans="1:21" s="71" customFormat="1" ht="27.95" customHeight="1" x14ac:dyDescent="0.35">
      <c r="A28" s="98"/>
      <c r="B28" s="98"/>
      <c r="C28" s="100"/>
      <c r="D28" s="101"/>
      <c r="E28" s="101"/>
      <c r="F28" s="100"/>
      <c r="G28" s="133" t="s">
        <v>207</v>
      </c>
      <c r="H28" s="133"/>
      <c r="I28" s="133"/>
      <c r="J28" s="133"/>
      <c r="K28" s="133"/>
      <c r="L28" s="133"/>
      <c r="M28" s="133"/>
      <c r="N28" s="133"/>
      <c r="O28" s="133"/>
      <c r="P28" s="133"/>
      <c r="Q28" s="133"/>
      <c r="R28" s="133"/>
      <c r="S28" s="133"/>
      <c r="T28" s="133"/>
      <c r="U28" s="133"/>
    </row>
    <row r="29" spans="1:21" s="71" customFormat="1" ht="27.95" customHeight="1" x14ac:dyDescent="0.35">
      <c r="A29" s="98"/>
      <c r="B29" s="98"/>
      <c r="C29" s="100"/>
      <c r="D29" s="101"/>
      <c r="E29" s="101"/>
      <c r="F29" s="100"/>
      <c r="G29" s="105"/>
      <c r="H29" s="105"/>
      <c r="I29" s="105"/>
      <c r="J29" s="105"/>
      <c r="K29" s="105"/>
      <c r="L29" s="105"/>
      <c r="M29" s="105"/>
      <c r="N29" s="105"/>
      <c r="O29" s="105"/>
      <c r="P29" s="105"/>
      <c r="Q29" s="105"/>
      <c r="R29" s="105"/>
      <c r="S29" s="105"/>
      <c r="T29" s="105"/>
      <c r="U29" s="105"/>
    </row>
    <row r="30" spans="1:21" s="71" customFormat="1" ht="27.95" customHeight="1" thickBot="1" x14ac:dyDescent="0.4">
      <c r="A30" s="106" t="s">
        <v>20</v>
      </c>
      <c r="B30" s="98"/>
      <c r="C30" s="100" t="s">
        <v>107</v>
      </c>
      <c r="D30" s="101"/>
      <c r="E30" s="101"/>
      <c r="F30" s="101"/>
      <c r="G30" s="166"/>
      <c r="H30" s="166"/>
      <c r="I30" s="166"/>
      <c r="J30" s="166"/>
      <c r="K30" s="166"/>
      <c r="L30" s="166"/>
      <c r="M30" s="166"/>
      <c r="N30" s="166"/>
      <c r="O30" s="166"/>
      <c r="P30" s="166"/>
      <c r="Q30" s="166"/>
      <c r="R30" s="166"/>
      <c r="S30" s="166"/>
      <c r="T30" s="166"/>
      <c r="U30" s="166"/>
    </row>
    <row r="31" spans="1:21" s="71" customFormat="1" ht="27.95" customHeight="1" thickBot="1" x14ac:dyDescent="0.4">
      <c r="A31" s="78" t="s">
        <v>4</v>
      </c>
      <c r="B31" s="79" t="s">
        <v>5</v>
      </c>
      <c r="C31" s="79" t="s">
        <v>6</v>
      </c>
      <c r="D31" s="80" t="s">
        <v>7</v>
      </c>
      <c r="E31" s="80" t="s">
        <v>103</v>
      </c>
      <c r="F31" s="103" t="s">
        <v>16</v>
      </c>
      <c r="G31" s="140" t="s">
        <v>49</v>
      </c>
      <c r="H31" s="140"/>
      <c r="I31" s="140"/>
      <c r="J31" s="140"/>
      <c r="K31" s="140"/>
      <c r="L31" s="140"/>
      <c r="M31" s="140"/>
      <c r="N31" s="140"/>
      <c r="O31" s="140"/>
      <c r="P31" s="140"/>
      <c r="Q31" s="140"/>
      <c r="R31" s="140"/>
      <c r="S31" s="140"/>
      <c r="T31" s="140"/>
      <c r="U31" s="140"/>
    </row>
    <row r="32" spans="1:21" s="71" customFormat="1" ht="27.95" customHeight="1" x14ac:dyDescent="0.35">
      <c r="A32" s="88" t="s">
        <v>15</v>
      </c>
      <c r="B32" s="88" t="s">
        <v>346</v>
      </c>
      <c r="C32" s="90">
        <v>65.069999999999993</v>
      </c>
      <c r="D32" s="91" t="s">
        <v>12</v>
      </c>
      <c r="E32" s="91" t="s">
        <v>105</v>
      </c>
      <c r="F32" s="104">
        <f>C32*2.045</f>
        <v>133.06814999999997</v>
      </c>
      <c r="G32" s="133" t="s">
        <v>218</v>
      </c>
      <c r="H32" s="133"/>
      <c r="I32" s="133"/>
      <c r="J32" s="133"/>
      <c r="K32" s="133"/>
      <c r="L32" s="133"/>
      <c r="M32" s="133"/>
      <c r="N32" s="133"/>
      <c r="O32" s="133"/>
      <c r="P32" s="133"/>
      <c r="Q32" s="133"/>
      <c r="R32" s="133"/>
      <c r="S32" s="133"/>
      <c r="T32" s="133"/>
      <c r="U32" s="133"/>
    </row>
    <row r="33" spans="1:21" s="71" customFormat="1" ht="27.95" customHeight="1" x14ac:dyDescent="0.35">
      <c r="A33" s="88" t="s">
        <v>8</v>
      </c>
      <c r="B33" s="88" t="s">
        <v>340</v>
      </c>
      <c r="C33" s="90">
        <v>141.88</v>
      </c>
      <c r="D33" s="91" t="s">
        <v>38</v>
      </c>
      <c r="E33" s="91" t="s">
        <v>105</v>
      </c>
      <c r="F33" s="84">
        <v>141.88</v>
      </c>
      <c r="G33" s="134" t="s">
        <v>341</v>
      </c>
      <c r="H33" s="135"/>
      <c r="I33" s="135"/>
      <c r="J33" s="135"/>
      <c r="K33" s="135"/>
      <c r="L33" s="135"/>
      <c r="M33" s="135"/>
      <c r="N33" s="135"/>
      <c r="O33" s="135"/>
      <c r="P33" s="135"/>
      <c r="Q33" s="135"/>
      <c r="R33" s="135"/>
      <c r="S33" s="135"/>
      <c r="T33" s="135"/>
      <c r="U33" s="136"/>
    </row>
    <row r="34" spans="1:21" s="71" customFormat="1" ht="27.95" customHeight="1" x14ac:dyDescent="0.35">
      <c r="A34" s="88" t="s">
        <v>200</v>
      </c>
      <c r="B34" s="88" t="s">
        <v>201</v>
      </c>
      <c r="C34" s="90">
        <v>47.94</v>
      </c>
      <c r="D34" s="107" t="s">
        <v>137</v>
      </c>
      <c r="E34" s="107" t="s">
        <v>104</v>
      </c>
      <c r="F34" s="90">
        <f>C34*2.25</f>
        <v>107.86499999999999</v>
      </c>
      <c r="G34" s="108" t="s">
        <v>252</v>
      </c>
      <c r="H34" s="145" t="s">
        <v>254</v>
      </c>
      <c r="I34" s="145"/>
      <c r="J34" s="145"/>
      <c r="K34" s="145"/>
      <c r="L34" s="145"/>
      <c r="M34" s="145"/>
      <c r="N34" s="145"/>
      <c r="O34" s="145"/>
      <c r="P34" s="145"/>
      <c r="Q34" s="145"/>
      <c r="R34" s="145"/>
      <c r="S34" s="145"/>
      <c r="T34" s="145"/>
      <c r="U34" s="145"/>
    </row>
    <row r="35" spans="1:21" s="71" customFormat="1" ht="27.95" customHeight="1" x14ac:dyDescent="0.35">
      <c r="A35" s="88" t="s">
        <v>172</v>
      </c>
      <c r="B35" s="88" t="s">
        <v>9</v>
      </c>
      <c r="C35" s="90">
        <v>161.44999999999999</v>
      </c>
      <c r="D35" s="91" t="s">
        <v>38</v>
      </c>
      <c r="E35" s="91" t="s">
        <v>105</v>
      </c>
      <c r="F35" s="109">
        <f>C35</f>
        <v>161.44999999999999</v>
      </c>
      <c r="G35" s="132" t="s">
        <v>176</v>
      </c>
      <c r="H35" s="132"/>
      <c r="I35" s="132"/>
      <c r="J35" s="132"/>
      <c r="K35" s="132"/>
      <c r="L35" s="132"/>
      <c r="M35" s="132"/>
      <c r="N35" s="132"/>
      <c r="O35" s="132"/>
      <c r="P35" s="132"/>
      <c r="Q35" s="132"/>
      <c r="R35" s="132"/>
      <c r="S35" s="132"/>
      <c r="T35" s="132"/>
      <c r="U35" s="132"/>
    </row>
    <row r="36" spans="1:21" s="71" customFormat="1" ht="27.95" customHeight="1" x14ac:dyDescent="0.35">
      <c r="A36" s="88" t="s">
        <v>185</v>
      </c>
      <c r="B36" s="88" t="s">
        <v>208</v>
      </c>
      <c r="C36" s="90">
        <v>57.73</v>
      </c>
      <c r="D36" s="91" t="s">
        <v>12</v>
      </c>
      <c r="E36" s="91" t="s">
        <v>105</v>
      </c>
      <c r="F36" s="90">
        <f>C36*2.045</f>
        <v>118.05784999999999</v>
      </c>
      <c r="G36" s="132" t="s">
        <v>210</v>
      </c>
      <c r="H36" s="132"/>
      <c r="I36" s="132"/>
      <c r="J36" s="132"/>
      <c r="K36" s="132"/>
      <c r="L36" s="132"/>
      <c r="M36" s="132"/>
      <c r="N36" s="132"/>
      <c r="O36" s="132"/>
      <c r="P36" s="132"/>
      <c r="Q36" s="132"/>
      <c r="R36" s="132"/>
      <c r="S36" s="132"/>
      <c r="T36" s="132"/>
      <c r="U36" s="132"/>
    </row>
    <row r="37" spans="1:21" s="71" customFormat="1" ht="27.95" customHeight="1" x14ac:dyDescent="0.35">
      <c r="A37" s="88" t="s">
        <v>185</v>
      </c>
      <c r="B37" s="88" t="s">
        <v>209</v>
      </c>
      <c r="C37" s="90">
        <v>59.69</v>
      </c>
      <c r="D37" s="91" t="s">
        <v>12</v>
      </c>
      <c r="E37" s="91" t="s">
        <v>105</v>
      </c>
      <c r="F37" s="90">
        <f>C37*2.045</f>
        <v>122.06604999999999</v>
      </c>
      <c r="G37" s="132" t="s">
        <v>211</v>
      </c>
      <c r="H37" s="132"/>
      <c r="I37" s="132"/>
      <c r="J37" s="132"/>
      <c r="K37" s="132"/>
      <c r="L37" s="132"/>
      <c r="M37" s="132"/>
      <c r="N37" s="132"/>
      <c r="O37" s="132"/>
      <c r="P37" s="132"/>
      <c r="Q37" s="132"/>
      <c r="R37" s="132"/>
      <c r="S37" s="132"/>
      <c r="T37" s="132"/>
      <c r="U37" s="132"/>
    </row>
    <row r="38" spans="1:21" s="71" customFormat="1" ht="27.95" customHeight="1" x14ac:dyDescent="0.35">
      <c r="D38" s="77"/>
      <c r="E38" s="77"/>
      <c r="F38" s="77"/>
      <c r="G38" s="133" t="s">
        <v>207</v>
      </c>
      <c r="H38" s="133"/>
      <c r="I38" s="133"/>
      <c r="J38" s="133"/>
      <c r="K38" s="133"/>
      <c r="L38" s="133"/>
      <c r="M38" s="133"/>
      <c r="N38" s="133"/>
      <c r="O38" s="133"/>
      <c r="P38" s="133"/>
      <c r="Q38" s="133"/>
      <c r="R38" s="133"/>
      <c r="S38" s="133"/>
      <c r="T38" s="133"/>
      <c r="U38" s="133"/>
    </row>
    <row r="39" spans="1:21" s="71" customFormat="1" ht="27.95" customHeight="1" x14ac:dyDescent="0.35">
      <c r="D39" s="77"/>
      <c r="E39" s="77"/>
      <c r="F39" s="77"/>
      <c r="G39" s="105"/>
      <c r="H39" s="105"/>
      <c r="I39" s="105"/>
      <c r="J39" s="105"/>
      <c r="K39" s="105"/>
      <c r="L39" s="105"/>
      <c r="M39" s="105"/>
      <c r="N39" s="105"/>
      <c r="O39" s="105"/>
      <c r="P39" s="105"/>
      <c r="Q39" s="105"/>
      <c r="R39" s="105"/>
      <c r="S39" s="105"/>
      <c r="T39" s="105"/>
      <c r="U39" s="105"/>
    </row>
    <row r="40" spans="1:21" s="71" customFormat="1" ht="27.95" customHeight="1" thickBot="1" x14ac:dyDescent="0.4">
      <c r="D40" s="77"/>
      <c r="E40" s="77"/>
      <c r="F40" s="77"/>
    </row>
    <row r="41" spans="1:21" s="71" customFormat="1" ht="27.95" customHeight="1" thickBot="1" x14ac:dyDescent="0.4">
      <c r="A41" s="150" t="s">
        <v>22</v>
      </c>
      <c r="B41" s="151"/>
      <c r="C41" s="151"/>
      <c r="D41" s="151"/>
      <c r="E41" s="151"/>
      <c r="F41" s="151"/>
      <c r="G41" s="151"/>
      <c r="H41" s="151"/>
      <c r="I41" s="151"/>
      <c r="J41" s="151"/>
      <c r="K41" s="151"/>
      <c r="L41" s="151"/>
      <c r="M41" s="151"/>
      <c r="N41" s="151"/>
      <c r="O41" s="151"/>
      <c r="P41" s="151"/>
      <c r="Q41" s="151"/>
      <c r="R41" s="151"/>
      <c r="S41" s="151"/>
      <c r="T41" s="151"/>
      <c r="U41" s="151"/>
    </row>
    <row r="42" spans="1:21" s="71" customFormat="1" ht="27.95" customHeight="1" thickBot="1" x14ac:dyDescent="0.4">
      <c r="A42" s="76" t="s">
        <v>13</v>
      </c>
      <c r="D42" s="77"/>
      <c r="E42" s="77"/>
      <c r="F42" s="77"/>
    </row>
    <row r="43" spans="1:21" s="71" customFormat="1" ht="27.95" customHeight="1" thickBot="1" x14ac:dyDescent="0.4">
      <c r="A43" s="78" t="s">
        <v>4</v>
      </c>
      <c r="B43" s="79" t="s">
        <v>5</v>
      </c>
      <c r="C43" s="79" t="s">
        <v>6</v>
      </c>
      <c r="D43" s="80" t="s">
        <v>7</v>
      </c>
      <c r="E43" s="80" t="s">
        <v>103</v>
      </c>
      <c r="F43" s="103" t="s">
        <v>16</v>
      </c>
      <c r="G43" s="140" t="s">
        <v>49</v>
      </c>
      <c r="H43" s="140"/>
      <c r="I43" s="140"/>
      <c r="J43" s="140"/>
      <c r="K43" s="140"/>
      <c r="L43" s="140"/>
      <c r="M43" s="140"/>
      <c r="N43" s="140"/>
      <c r="O43" s="140"/>
      <c r="P43" s="140"/>
      <c r="Q43" s="140"/>
      <c r="R43" s="140"/>
      <c r="S43" s="140"/>
      <c r="T43" s="140"/>
      <c r="U43" s="141"/>
    </row>
    <row r="44" spans="1:21" s="71" customFormat="1" ht="27.95" customHeight="1" x14ac:dyDescent="0.35">
      <c r="A44" s="88" t="s">
        <v>110</v>
      </c>
      <c r="B44" s="88" t="s">
        <v>9</v>
      </c>
      <c r="C44" s="90">
        <v>40.11</v>
      </c>
      <c r="D44" s="91" t="s">
        <v>12</v>
      </c>
      <c r="E44" s="91" t="s">
        <v>105</v>
      </c>
      <c r="F44" s="104">
        <f>C44*2.045</f>
        <v>82.02494999999999</v>
      </c>
      <c r="G44" s="133" t="s">
        <v>108</v>
      </c>
      <c r="H44" s="133"/>
      <c r="I44" s="133"/>
      <c r="J44" s="133"/>
      <c r="K44" s="133"/>
      <c r="L44" s="133"/>
      <c r="M44" s="133"/>
      <c r="N44" s="133"/>
      <c r="O44" s="133"/>
      <c r="P44" s="133"/>
      <c r="Q44" s="133"/>
      <c r="R44" s="133"/>
      <c r="S44" s="133"/>
      <c r="T44" s="133"/>
      <c r="U44" s="133"/>
    </row>
    <row r="45" spans="1:21" s="71" customFormat="1" ht="27.95" customHeight="1" x14ac:dyDescent="0.35">
      <c r="A45" s="98"/>
      <c r="B45" s="98"/>
      <c r="C45" s="100"/>
      <c r="D45" s="101"/>
      <c r="E45" s="101"/>
      <c r="F45" s="100"/>
      <c r="G45" s="105"/>
      <c r="H45" s="105"/>
      <c r="I45" s="105"/>
      <c r="J45" s="105"/>
      <c r="K45" s="105"/>
      <c r="L45" s="105"/>
      <c r="M45" s="105"/>
      <c r="N45" s="105"/>
      <c r="O45" s="105"/>
      <c r="P45" s="105"/>
      <c r="Q45" s="105"/>
      <c r="R45" s="105"/>
      <c r="S45" s="105"/>
      <c r="T45" s="105"/>
      <c r="U45" s="105"/>
    </row>
    <row r="46" spans="1:21" s="71" customFormat="1" ht="27.95" customHeight="1" thickBot="1" x14ac:dyDescent="0.4">
      <c r="D46" s="77"/>
      <c r="E46" s="77"/>
      <c r="F46" s="77"/>
    </row>
    <row r="47" spans="1:21" s="71" customFormat="1" ht="27.95" customHeight="1" x14ac:dyDescent="0.35">
      <c r="A47" s="110" t="s">
        <v>140</v>
      </c>
      <c r="B47" s="111" t="s">
        <v>5</v>
      </c>
      <c r="C47" s="111" t="s">
        <v>6</v>
      </c>
      <c r="D47" s="112" t="s">
        <v>7</v>
      </c>
      <c r="E47" s="112" t="s">
        <v>103</v>
      </c>
      <c r="F47" s="89" t="s">
        <v>16</v>
      </c>
      <c r="G47" s="159" t="s">
        <v>49</v>
      </c>
      <c r="H47" s="159"/>
      <c r="I47" s="159"/>
      <c r="J47" s="159"/>
      <c r="K47" s="159"/>
      <c r="L47" s="159"/>
      <c r="M47" s="159"/>
      <c r="N47" s="159"/>
      <c r="O47" s="159"/>
      <c r="P47" s="159"/>
      <c r="Q47" s="159"/>
      <c r="R47" s="159"/>
      <c r="S47" s="159"/>
      <c r="T47" s="159"/>
      <c r="U47" s="159"/>
    </row>
    <row r="48" spans="1:21" s="71" customFormat="1" ht="27.95" customHeight="1" x14ac:dyDescent="0.35">
      <c r="A48" s="88" t="s">
        <v>175</v>
      </c>
      <c r="B48" s="88" t="s">
        <v>9</v>
      </c>
      <c r="C48" s="90">
        <v>44.03</v>
      </c>
      <c r="D48" s="91" t="s">
        <v>12</v>
      </c>
      <c r="E48" s="91" t="s">
        <v>105</v>
      </c>
      <c r="F48" s="90">
        <f>C48*2.045</f>
        <v>90.041349999999994</v>
      </c>
      <c r="G48" s="133" t="s">
        <v>141</v>
      </c>
      <c r="H48" s="133"/>
      <c r="I48" s="133"/>
      <c r="J48" s="133"/>
      <c r="K48" s="133"/>
      <c r="L48" s="133"/>
      <c r="M48" s="133"/>
      <c r="N48" s="133"/>
      <c r="O48" s="133"/>
      <c r="P48" s="133"/>
      <c r="Q48" s="133"/>
      <c r="R48" s="133"/>
      <c r="S48" s="133"/>
      <c r="T48" s="133"/>
      <c r="U48" s="133"/>
    </row>
    <row r="49" spans="1:21" s="71" customFormat="1" ht="27.95" customHeight="1" x14ac:dyDescent="0.35">
      <c r="A49" s="88" t="s">
        <v>231</v>
      </c>
      <c r="B49" s="88" t="s">
        <v>243</v>
      </c>
      <c r="C49" s="90">
        <v>29.5</v>
      </c>
      <c r="D49" s="91" t="s">
        <v>123</v>
      </c>
      <c r="E49" s="91" t="s">
        <v>105</v>
      </c>
      <c r="F49" s="90">
        <f>C49*2.045</f>
        <v>60.327500000000001</v>
      </c>
      <c r="G49" s="133" t="s">
        <v>241</v>
      </c>
      <c r="H49" s="133"/>
      <c r="I49" s="133"/>
      <c r="J49" s="133"/>
      <c r="K49" s="133"/>
      <c r="L49" s="133"/>
      <c r="M49" s="133"/>
      <c r="N49" s="133"/>
      <c r="O49" s="133"/>
      <c r="P49" s="133"/>
      <c r="Q49" s="133"/>
      <c r="R49" s="133"/>
      <c r="S49" s="133"/>
      <c r="T49" s="133"/>
      <c r="U49" s="133"/>
    </row>
    <row r="50" spans="1:21" s="71" customFormat="1" ht="27.95" customHeight="1" x14ac:dyDescent="0.35">
      <c r="A50" s="88" t="s">
        <v>276</v>
      </c>
      <c r="B50" s="88" t="s">
        <v>290</v>
      </c>
      <c r="C50" s="90">
        <v>24.46</v>
      </c>
      <c r="D50" s="91" t="s">
        <v>123</v>
      </c>
      <c r="E50" s="91" t="s">
        <v>105</v>
      </c>
      <c r="F50" s="90">
        <f>C50*2.045</f>
        <v>50.020699999999998</v>
      </c>
      <c r="G50" s="134" t="s">
        <v>291</v>
      </c>
      <c r="H50" s="135"/>
      <c r="I50" s="135"/>
      <c r="J50" s="135"/>
      <c r="K50" s="135"/>
      <c r="L50" s="135"/>
      <c r="M50" s="135"/>
      <c r="N50" s="135"/>
      <c r="O50" s="135"/>
      <c r="P50" s="135"/>
      <c r="Q50" s="135"/>
      <c r="R50" s="135"/>
      <c r="S50" s="135"/>
      <c r="T50" s="135"/>
      <c r="U50" s="136"/>
    </row>
    <row r="51" spans="1:21" s="71" customFormat="1" ht="27.95" customHeight="1" x14ac:dyDescent="0.35">
      <c r="A51" s="88" t="s">
        <v>42</v>
      </c>
      <c r="B51" s="88" t="s">
        <v>9</v>
      </c>
      <c r="C51" s="90">
        <v>34.24</v>
      </c>
      <c r="D51" s="91" t="s">
        <v>237</v>
      </c>
      <c r="E51" s="91" t="s">
        <v>105</v>
      </c>
      <c r="F51" s="90">
        <f>C51*2.25</f>
        <v>77.040000000000006</v>
      </c>
      <c r="G51" s="87" t="s">
        <v>248</v>
      </c>
      <c r="H51" s="145" t="s">
        <v>255</v>
      </c>
      <c r="I51" s="145"/>
      <c r="J51" s="145"/>
      <c r="K51" s="145"/>
      <c r="L51" s="145"/>
      <c r="M51" s="145"/>
      <c r="N51" s="145"/>
      <c r="O51" s="145"/>
      <c r="P51" s="145"/>
      <c r="Q51" s="145"/>
      <c r="R51" s="145"/>
      <c r="S51" s="145"/>
      <c r="T51" s="145"/>
      <c r="U51" s="145"/>
    </row>
    <row r="52" spans="1:21" s="71" customFormat="1" ht="27.95" customHeight="1" x14ac:dyDescent="0.35">
      <c r="A52" s="98"/>
      <c r="B52" s="98"/>
      <c r="C52" s="100"/>
      <c r="D52" s="101"/>
      <c r="E52" s="101"/>
      <c r="F52" s="100"/>
      <c r="G52" s="113"/>
      <c r="H52" s="98"/>
      <c r="I52" s="98"/>
      <c r="J52" s="98"/>
      <c r="K52" s="98"/>
      <c r="L52" s="98"/>
      <c r="M52" s="98"/>
      <c r="N52" s="98"/>
      <c r="O52" s="98"/>
      <c r="P52" s="98"/>
      <c r="Q52" s="98"/>
      <c r="R52" s="98"/>
      <c r="S52" s="98"/>
      <c r="T52" s="98"/>
      <c r="U52" s="98"/>
    </row>
    <row r="53" spans="1:21" s="71" customFormat="1" ht="27.95" customHeight="1" thickBot="1" x14ac:dyDescent="0.4">
      <c r="A53" s="98"/>
      <c r="B53" s="98"/>
      <c r="C53" s="100"/>
      <c r="D53" s="101"/>
      <c r="E53" s="101"/>
      <c r="F53" s="100"/>
      <c r="G53" s="105"/>
      <c r="H53" s="105"/>
      <c r="I53" s="105"/>
      <c r="J53" s="105"/>
      <c r="K53" s="105"/>
      <c r="L53" s="105"/>
      <c r="M53" s="105"/>
      <c r="N53" s="105"/>
      <c r="O53" s="105"/>
      <c r="P53" s="105"/>
      <c r="Q53" s="105"/>
      <c r="R53" s="105"/>
      <c r="S53" s="105"/>
      <c r="T53" s="105"/>
      <c r="U53" s="105"/>
    </row>
    <row r="54" spans="1:21" s="71" customFormat="1" ht="27.95" customHeight="1" thickBot="1" x14ac:dyDescent="0.4">
      <c r="A54" s="150" t="s">
        <v>24</v>
      </c>
      <c r="B54" s="151"/>
      <c r="C54" s="151"/>
      <c r="D54" s="151"/>
      <c r="E54" s="151"/>
      <c r="F54" s="151"/>
      <c r="G54" s="151"/>
      <c r="H54" s="151"/>
      <c r="I54" s="151"/>
      <c r="J54" s="151"/>
      <c r="K54" s="151"/>
      <c r="L54" s="151"/>
      <c r="M54" s="151"/>
      <c r="N54" s="75"/>
      <c r="O54" s="75"/>
      <c r="P54" s="75"/>
      <c r="Q54" s="75"/>
      <c r="R54" s="75"/>
      <c r="S54" s="75"/>
      <c r="T54" s="75"/>
      <c r="U54" s="75"/>
    </row>
    <row r="55" spans="1:21" s="71" customFormat="1" ht="27.95" customHeight="1" thickBot="1" x14ac:dyDescent="0.4">
      <c r="A55" s="76" t="s">
        <v>25</v>
      </c>
      <c r="D55" s="77"/>
      <c r="E55" s="77"/>
      <c r="F55" s="77"/>
    </row>
    <row r="56" spans="1:21" s="71" customFormat="1" ht="27.95" customHeight="1" thickBot="1" x14ac:dyDescent="0.4">
      <c r="A56" s="78" t="s">
        <v>4</v>
      </c>
      <c r="B56" s="79" t="s">
        <v>5</v>
      </c>
      <c r="C56" s="79" t="s">
        <v>6</v>
      </c>
      <c r="D56" s="80" t="s">
        <v>7</v>
      </c>
      <c r="E56" s="80" t="s">
        <v>103</v>
      </c>
      <c r="F56" s="103" t="s">
        <v>16</v>
      </c>
      <c r="G56" s="140" t="s">
        <v>49</v>
      </c>
      <c r="H56" s="140"/>
      <c r="I56" s="140"/>
      <c r="J56" s="140"/>
      <c r="K56" s="140"/>
      <c r="L56" s="140"/>
      <c r="M56" s="140"/>
      <c r="N56" s="140"/>
      <c r="O56" s="140"/>
      <c r="P56" s="140"/>
      <c r="Q56" s="140"/>
      <c r="R56" s="140"/>
      <c r="S56" s="140"/>
      <c r="T56" s="140"/>
      <c r="U56" s="141"/>
    </row>
    <row r="57" spans="1:21" s="71" customFormat="1" ht="27.95" customHeight="1" thickBot="1" x14ac:dyDescent="0.4">
      <c r="A57" s="114" t="s">
        <v>222</v>
      </c>
      <c r="B57" s="115" t="s">
        <v>223</v>
      </c>
      <c r="C57" s="115"/>
      <c r="D57" s="116"/>
      <c r="E57" s="116" t="s">
        <v>105</v>
      </c>
      <c r="F57" s="117"/>
      <c r="G57" s="154" t="s">
        <v>224</v>
      </c>
      <c r="H57" s="155"/>
      <c r="I57" s="155"/>
      <c r="J57" s="155"/>
      <c r="K57" s="155"/>
      <c r="L57" s="155"/>
      <c r="M57" s="155"/>
      <c r="N57" s="155"/>
      <c r="O57" s="155"/>
      <c r="P57" s="155"/>
      <c r="Q57" s="155"/>
      <c r="R57" s="155"/>
      <c r="S57" s="155"/>
      <c r="T57" s="155"/>
      <c r="U57" s="155"/>
    </row>
    <row r="58" spans="1:21" s="71" customFormat="1" ht="27.95" customHeight="1" thickBot="1" x14ac:dyDescent="0.4">
      <c r="A58" s="88" t="s">
        <v>285</v>
      </c>
      <c r="B58" s="89" t="s">
        <v>283</v>
      </c>
      <c r="C58" s="90">
        <v>303.33</v>
      </c>
      <c r="D58" s="91" t="s">
        <v>19</v>
      </c>
      <c r="E58" s="91" t="s">
        <v>105</v>
      </c>
      <c r="F58" s="118">
        <f>C58/2</f>
        <v>151.66499999999999</v>
      </c>
      <c r="G58" s="153" t="s">
        <v>282</v>
      </c>
      <c r="H58" s="153"/>
      <c r="I58" s="153"/>
      <c r="J58" s="153"/>
      <c r="K58" s="153"/>
      <c r="L58" s="153"/>
      <c r="M58" s="153"/>
      <c r="N58" s="153"/>
      <c r="O58" s="153"/>
      <c r="P58" s="153"/>
      <c r="Q58" s="153"/>
      <c r="R58" s="153"/>
      <c r="S58" s="153"/>
      <c r="T58" s="153"/>
      <c r="U58" s="153"/>
    </row>
    <row r="59" spans="1:21" s="71" customFormat="1" ht="27.95" customHeight="1" x14ac:dyDescent="0.35">
      <c r="A59" s="88" t="s">
        <v>285</v>
      </c>
      <c r="B59" s="89" t="s">
        <v>284</v>
      </c>
      <c r="C59" s="90">
        <v>0</v>
      </c>
      <c r="D59" s="91" t="s">
        <v>19</v>
      </c>
      <c r="E59" s="91" t="s">
        <v>104</v>
      </c>
      <c r="F59" s="118">
        <f>C59/2</f>
        <v>0</v>
      </c>
      <c r="G59" s="153" t="s">
        <v>282</v>
      </c>
      <c r="H59" s="153"/>
      <c r="I59" s="153"/>
      <c r="J59" s="153"/>
      <c r="K59" s="153"/>
      <c r="L59" s="153"/>
      <c r="M59" s="153"/>
      <c r="N59" s="153"/>
      <c r="O59" s="153"/>
      <c r="P59" s="153"/>
      <c r="Q59" s="153"/>
      <c r="R59" s="153"/>
      <c r="S59" s="153"/>
      <c r="T59" s="153"/>
      <c r="U59" s="153"/>
    </row>
    <row r="60" spans="1:21" s="71" customFormat="1" ht="27.95" customHeight="1" x14ac:dyDescent="0.35">
      <c r="A60" s="89" t="s">
        <v>133</v>
      </c>
      <c r="B60" s="89" t="s">
        <v>135</v>
      </c>
      <c r="C60" s="90">
        <v>0</v>
      </c>
      <c r="D60" s="91" t="s">
        <v>123</v>
      </c>
      <c r="E60" s="91" t="s">
        <v>105</v>
      </c>
      <c r="F60" s="91"/>
      <c r="G60" s="133" t="s">
        <v>134</v>
      </c>
      <c r="H60" s="133"/>
      <c r="I60" s="133"/>
      <c r="J60" s="133"/>
      <c r="K60" s="133"/>
      <c r="L60" s="133"/>
      <c r="M60" s="133"/>
      <c r="N60" s="133"/>
      <c r="O60" s="133"/>
      <c r="P60" s="133"/>
      <c r="Q60" s="133"/>
      <c r="R60" s="133"/>
      <c r="S60" s="133"/>
      <c r="T60" s="133"/>
      <c r="U60" s="133"/>
    </row>
    <row r="61" spans="1:21" s="71" customFormat="1" ht="27.95" customHeight="1" x14ac:dyDescent="0.35">
      <c r="A61" s="88" t="s">
        <v>198</v>
      </c>
      <c r="B61" s="88" t="s">
        <v>245</v>
      </c>
      <c r="C61" s="90">
        <v>29.84</v>
      </c>
      <c r="D61" s="91" t="s">
        <v>12</v>
      </c>
      <c r="E61" s="91" t="s">
        <v>105</v>
      </c>
      <c r="F61" s="90">
        <f>C61*2.5</f>
        <v>74.599999999999994</v>
      </c>
      <c r="G61" s="133" t="s">
        <v>199</v>
      </c>
      <c r="H61" s="133"/>
      <c r="I61" s="133"/>
      <c r="J61" s="133"/>
      <c r="K61" s="133"/>
      <c r="L61" s="133"/>
      <c r="M61" s="133"/>
      <c r="N61" s="133"/>
      <c r="O61" s="133"/>
      <c r="P61" s="133"/>
      <c r="Q61" s="133"/>
      <c r="R61" s="133"/>
      <c r="S61" s="133"/>
      <c r="T61" s="133"/>
      <c r="U61" s="133"/>
    </row>
    <row r="62" spans="1:21" s="71" customFormat="1" ht="27.95" customHeight="1" x14ac:dyDescent="0.35">
      <c r="A62" s="88" t="s">
        <v>231</v>
      </c>
      <c r="B62" s="88" t="s">
        <v>244</v>
      </c>
      <c r="C62" s="90">
        <v>29.5</v>
      </c>
      <c r="D62" s="91" t="s">
        <v>123</v>
      </c>
      <c r="E62" s="91" t="s">
        <v>105</v>
      </c>
      <c r="F62" s="90">
        <f>C62*2.5</f>
        <v>73.75</v>
      </c>
      <c r="G62" s="133" t="s">
        <v>241</v>
      </c>
      <c r="H62" s="133"/>
      <c r="I62" s="133"/>
      <c r="J62" s="133"/>
      <c r="K62" s="133"/>
      <c r="L62" s="133"/>
      <c r="M62" s="133"/>
      <c r="N62" s="133"/>
      <c r="O62" s="133"/>
      <c r="P62" s="133"/>
      <c r="Q62" s="133"/>
      <c r="R62" s="133"/>
      <c r="S62" s="133"/>
      <c r="T62" s="133"/>
      <c r="U62" s="133"/>
    </row>
    <row r="63" spans="1:21" s="71" customFormat="1" ht="27.95" customHeight="1" x14ac:dyDescent="0.35">
      <c r="A63" s="98"/>
      <c r="B63" s="98"/>
      <c r="C63" s="100"/>
      <c r="D63" s="101"/>
      <c r="E63" s="101"/>
      <c r="F63" s="100"/>
      <c r="G63" s="105"/>
      <c r="H63" s="105"/>
      <c r="I63" s="105"/>
      <c r="J63" s="105"/>
      <c r="K63" s="105"/>
      <c r="L63" s="105"/>
      <c r="M63" s="105"/>
      <c r="N63" s="105"/>
      <c r="O63" s="105"/>
      <c r="P63" s="105"/>
      <c r="Q63" s="105"/>
      <c r="R63" s="105"/>
      <c r="S63" s="105"/>
      <c r="T63" s="105"/>
      <c r="U63" s="105"/>
    </row>
    <row r="64" spans="1:21" s="71" customFormat="1" ht="27.95" customHeight="1" thickBot="1" x14ac:dyDescent="0.4">
      <c r="A64" s="76" t="s">
        <v>26</v>
      </c>
      <c r="D64" s="77"/>
      <c r="E64" s="77"/>
      <c r="F64" s="77"/>
    </row>
    <row r="65" spans="1:21" s="71" customFormat="1" ht="27.95" customHeight="1" thickBot="1" x14ac:dyDescent="0.4">
      <c r="A65" s="78" t="s">
        <v>4</v>
      </c>
      <c r="B65" s="79" t="s">
        <v>5</v>
      </c>
      <c r="C65" s="79" t="s">
        <v>6</v>
      </c>
      <c r="D65" s="80" t="s">
        <v>7</v>
      </c>
      <c r="E65" s="80" t="s">
        <v>103</v>
      </c>
      <c r="F65" s="81" t="s">
        <v>16</v>
      </c>
      <c r="G65" s="152" t="s">
        <v>49</v>
      </c>
      <c r="H65" s="140"/>
      <c r="I65" s="140"/>
      <c r="J65" s="140"/>
      <c r="K65" s="140"/>
      <c r="L65" s="140"/>
      <c r="M65" s="140"/>
      <c r="N65" s="140"/>
      <c r="O65" s="140"/>
      <c r="P65" s="140"/>
      <c r="Q65" s="140"/>
      <c r="R65" s="140"/>
      <c r="S65" s="140"/>
      <c r="T65" s="140"/>
      <c r="U65" s="141"/>
    </row>
    <row r="66" spans="1:21" s="71" customFormat="1" ht="27.95" customHeight="1" x14ac:dyDescent="0.35">
      <c r="A66" s="119" t="s">
        <v>28</v>
      </c>
      <c r="B66" s="82" t="s">
        <v>27</v>
      </c>
      <c r="C66" s="84">
        <v>410.76</v>
      </c>
      <c r="D66" s="85" t="s">
        <v>19</v>
      </c>
      <c r="E66" s="85" t="s">
        <v>105</v>
      </c>
      <c r="F66" s="120">
        <f>C66/2</f>
        <v>205.38</v>
      </c>
      <c r="G66" s="164" t="s">
        <v>29</v>
      </c>
      <c r="H66" s="165"/>
      <c r="I66" s="165"/>
      <c r="J66" s="165"/>
      <c r="K66" s="165"/>
      <c r="L66" s="165"/>
      <c r="M66" s="165"/>
      <c r="N66" s="165"/>
      <c r="O66" s="165"/>
      <c r="P66" s="165"/>
      <c r="Q66" s="165"/>
      <c r="R66" s="165"/>
      <c r="S66" s="165"/>
      <c r="T66" s="165"/>
      <c r="U66" s="165"/>
    </row>
    <row r="67" spans="1:21" s="71" customFormat="1" ht="27.95" customHeight="1" x14ac:dyDescent="0.35">
      <c r="A67" s="88" t="s">
        <v>30</v>
      </c>
      <c r="B67" s="88" t="s">
        <v>27</v>
      </c>
      <c r="C67" s="90">
        <v>361.86</v>
      </c>
      <c r="D67" s="91" t="s">
        <v>19</v>
      </c>
      <c r="E67" s="85" t="s">
        <v>105</v>
      </c>
      <c r="F67" s="121">
        <f>C67/2</f>
        <v>180.93</v>
      </c>
      <c r="G67" s="133" t="s">
        <v>31</v>
      </c>
      <c r="H67" s="133"/>
      <c r="I67" s="133"/>
      <c r="J67" s="133"/>
      <c r="K67" s="133"/>
      <c r="L67" s="133"/>
      <c r="M67" s="133"/>
      <c r="N67" s="133"/>
      <c r="O67" s="133"/>
      <c r="P67" s="133"/>
      <c r="Q67" s="133"/>
      <c r="R67" s="133"/>
      <c r="S67" s="133"/>
      <c r="T67" s="133"/>
      <c r="U67" s="133"/>
    </row>
    <row r="68" spans="1:21" s="71" customFormat="1" ht="27.95" customHeight="1" x14ac:dyDescent="0.35">
      <c r="A68" s="88" t="s">
        <v>32</v>
      </c>
      <c r="B68" s="88" t="s">
        <v>27</v>
      </c>
      <c r="C68" s="90">
        <v>244.5</v>
      </c>
      <c r="D68" s="91" t="s">
        <v>19</v>
      </c>
      <c r="E68" s="85" t="s">
        <v>105</v>
      </c>
      <c r="F68" s="121">
        <f>C68/2</f>
        <v>122.25</v>
      </c>
      <c r="G68" s="133" t="s">
        <v>146</v>
      </c>
      <c r="H68" s="133"/>
      <c r="I68" s="133"/>
      <c r="J68" s="133"/>
      <c r="K68" s="133"/>
      <c r="L68" s="133"/>
      <c r="M68" s="133"/>
      <c r="N68" s="133"/>
      <c r="O68" s="133"/>
      <c r="P68" s="133"/>
      <c r="Q68" s="133"/>
      <c r="R68" s="133"/>
      <c r="S68" s="133"/>
      <c r="T68" s="133"/>
      <c r="U68" s="133"/>
    </row>
    <row r="69" spans="1:21" s="71" customFormat="1" ht="27.95" customHeight="1" x14ac:dyDescent="0.35">
      <c r="A69" s="88" t="s">
        <v>33</v>
      </c>
      <c r="B69" s="88" t="s">
        <v>27</v>
      </c>
      <c r="C69" s="90">
        <v>146.69999999999999</v>
      </c>
      <c r="D69" s="91" t="s">
        <v>19</v>
      </c>
      <c r="E69" s="85" t="s">
        <v>105</v>
      </c>
      <c r="F69" s="121">
        <f>C69/2</f>
        <v>73.349999999999994</v>
      </c>
      <c r="G69" s="133" t="s">
        <v>188</v>
      </c>
      <c r="H69" s="133"/>
      <c r="I69" s="133"/>
      <c r="J69" s="133"/>
      <c r="K69" s="133"/>
      <c r="L69" s="133"/>
      <c r="M69" s="133"/>
      <c r="N69" s="133"/>
      <c r="O69" s="133"/>
      <c r="P69" s="133"/>
      <c r="Q69" s="133"/>
      <c r="R69" s="133"/>
      <c r="S69" s="133"/>
      <c r="T69" s="133"/>
      <c r="U69" s="133"/>
    </row>
    <row r="70" spans="1:21" s="71" customFormat="1" ht="27.95" customHeight="1" x14ac:dyDescent="0.35">
      <c r="A70" s="98"/>
      <c r="B70" s="98"/>
      <c r="C70" s="100"/>
      <c r="D70" s="101"/>
      <c r="E70" s="101"/>
      <c r="F70" s="122"/>
      <c r="G70" s="105"/>
      <c r="H70" s="105"/>
      <c r="I70" s="105"/>
      <c r="J70" s="105"/>
      <c r="K70" s="105"/>
      <c r="L70" s="105"/>
      <c r="M70" s="105"/>
      <c r="N70" s="105"/>
      <c r="O70" s="105"/>
      <c r="P70" s="105"/>
      <c r="Q70" s="105"/>
      <c r="R70" s="105"/>
      <c r="S70" s="105"/>
      <c r="T70" s="105"/>
      <c r="U70" s="105"/>
    </row>
    <row r="71" spans="1:21" s="71" customFormat="1" ht="27.95" customHeight="1" x14ac:dyDescent="0.35">
      <c r="A71" s="98"/>
      <c r="B71" s="98"/>
      <c r="C71" s="100"/>
      <c r="D71" s="101"/>
      <c r="E71" s="101"/>
      <c r="F71" s="122"/>
      <c r="G71" s="105"/>
      <c r="H71" s="105"/>
      <c r="I71" s="105"/>
      <c r="J71" s="105"/>
      <c r="K71" s="105"/>
      <c r="L71" s="105"/>
      <c r="M71" s="105"/>
      <c r="N71" s="105"/>
      <c r="O71" s="105"/>
      <c r="P71" s="105"/>
      <c r="Q71" s="105"/>
      <c r="R71" s="105"/>
      <c r="S71" s="105"/>
      <c r="T71" s="105"/>
      <c r="U71" s="105"/>
    </row>
    <row r="72" spans="1:21" s="71" customFormat="1" ht="27.95" customHeight="1" thickBot="1" x14ac:dyDescent="0.4">
      <c r="A72" s="76" t="s">
        <v>114</v>
      </c>
      <c r="D72" s="77"/>
      <c r="E72" s="77"/>
      <c r="F72" s="77"/>
    </row>
    <row r="73" spans="1:21" s="71" customFormat="1" ht="27.95" customHeight="1" thickBot="1" x14ac:dyDescent="0.4">
      <c r="A73" s="78" t="s">
        <v>4</v>
      </c>
      <c r="B73" s="79" t="s">
        <v>5</v>
      </c>
      <c r="C73" s="79" t="s">
        <v>6</v>
      </c>
      <c r="D73" s="80" t="s">
        <v>7</v>
      </c>
      <c r="E73" s="80" t="s">
        <v>103</v>
      </c>
      <c r="F73" s="81" t="s">
        <v>16</v>
      </c>
      <c r="G73" s="137" t="s">
        <v>49</v>
      </c>
      <c r="H73" s="138"/>
      <c r="I73" s="138"/>
      <c r="J73" s="138"/>
      <c r="K73" s="138"/>
      <c r="L73" s="138"/>
      <c r="M73" s="138"/>
      <c r="N73" s="138"/>
      <c r="O73" s="138"/>
      <c r="P73" s="138"/>
      <c r="Q73" s="138"/>
      <c r="R73" s="138"/>
      <c r="S73" s="138"/>
      <c r="T73" s="138"/>
      <c r="U73" s="139"/>
    </row>
    <row r="74" spans="1:21" s="71" customFormat="1" ht="27.95" customHeight="1" x14ac:dyDescent="0.35">
      <c r="A74" s="82" t="s">
        <v>116</v>
      </c>
      <c r="B74" s="82" t="s">
        <v>347</v>
      </c>
      <c r="C74" s="84">
        <v>303.33</v>
      </c>
      <c r="D74" s="85" t="s">
        <v>19</v>
      </c>
      <c r="E74" s="85" t="s">
        <v>105</v>
      </c>
      <c r="F74" s="120">
        <f>C74/2</f>
        <v>151.66499999999999</v>
      </c>
      <c r="G74" s="133" t="s">
        <v>289</v>
      </c>
      <c r="H74" s="133"/>
      <c r="I74" s="133"/>
      <c r="J74" s="133"/>
      <c r="K74" s="133"/>
      <c r="L74" s="133"/>
      <c r="M74" s="133"/>
      <c r="N74" s="133"/>
      <c r="O74" s="133"/>
      <c r="P74" s="133"/>
      <c r="Q74" s="133"/>
      <c r="R74" s="133"/>
      <c r="S74" s="133"/>
      <c r="T74" s="133"/>
      <c r="U74" s="133"/>
    </row>
    <row r="75" spans="1:21" s="71" customFormat="1" ht="27.95" customHeight="1" x14ac:dyDescent="0.35">
      <c r="A75" s="88" t="s">
        <v>142</v>
      </c>
      <c r="B75" s="88" t="s">
        <v>115</v>
      </c>
      <c r="C75" s="90">
        <v>97.85</v>
      </c>
      <c r="D75" s="91" t="s">
        <v>117</v>
      </c>
      <c r="E75" s="85" t="s">
        <v>105</v>
      </c>
      <c r="F75" s="121">
        <f>C75</f>
        <v>97.85</v>
      </c>
      <c r="G75" s="133" t="s">
        <v>288</v>
      </c>
      <c r="H75" s="133"/>
      <c r="I75" s="133"/>
      <c r="J75" s="133"/>
      <c r="K75" s="133"/>
      <c r="L75" s="133"/>
      <c r="M75" s="133"/>
      <c r="N75" s="133"/>
      <c r="O75" s="133"/>
      <c r="P75" s="133"/>
      <c r="Q75" s="133"/>
      <c r="R75" s="133"/>
      <c r="S75" s="133"/>
      <c r="T75" s="133"/>
      <c r="U75" s="133"/>
    </row>
    <row r="76" spans="1:21" s="71" customFormat="1" ht="27.95" customHeight="1" x14ac:dyDescent="0.35">
      <c r="A76" s="88" t="s">
        <v>143</v>
      </c>
      <c r="B76" s="88" t="s">
        <v>115</v>
      </c>
      <c r="C76" s="90">
        <v>50.88</v>
      </c>
      <c r="D76" s="91" t="s">
        <v>123</v>
      </c>
      <c r="E76" s="85" t="s">
        <v>105</v>
      </c>
      <c r="F76" s="121">
        <f>C76*2.5</f>
        <v>127.2</v>
      </c>
      <c r="G76" s="133" t="s">
        <v>286</v>
      </c>
      <c r="H76" s="133"/>
      <c r="I76" s="133"/>
      <c r="J76" s="133"/>
      <c r="K76" s="133"/>
      <c r="L76" s="133"/>
      <c r="M76" s="133"/>
      <c r="N76" s="133"/>
      <c r="O76" s="133"/>
      <c r="P76" s="133"/>
      <c r="Q76" s="133"/>
      <c r="R76" s="133"/>
      <c r="S76" s="133"/>
      <c r="T76" s="133"/>
      <c r="U76" s="133"/>
    </row>
    <row r="77" spans="1:21" s="71" customFormat="1" ht="27.95" customHeight="1" x14ac:dyDescent="0.35">
      <c r="A77" s="88" t="s">
        <v>336</v>
      </c>
      <c r="B77" s="88" t="s">
        <v>115</v>
      </c>
      <c r="C77" s="90"/>
      <c r="D77" s="91" t="s">
        <v>123</v>
      </c>
      <c r="E77" s="91" t="s">
        <v>105</v>
      </c>
      <c r="F77" s="121"/>
      <c r="G77" s="134" t="s">
        <v>287</v>
      </c>
      <c r="H77" s="135"/>
      <c r="I77" s="135"/>
      <c r="J77" s="135"/>
      <c r="K77" s="135"/>
      <c r="L77" s="135"/>
      <c r="M77" s="135"/>
      <c r="N77" s="135"/>
      <c r="O77" s="135"/>
      <c r="P77" s="135"/>
      <c r="Q77" s="135"/>
      <c r="R77" s="135"/>
      <c r="S77" s="135"/>
      <c r="T77" s="135"/>
      <c r="U77" s="136"/>
    </row>
    <row r="78" spans="1:21" s="71" customFormat="1" ht="27.95" customHeight="1" x14ac:dyDescent="0.35">
      <c r="A78" s="88" t="s">
        <v>138</v>
      </c>
      <c r="B78" s="88" t="s">
        <v>115</v>
      </c>
      <c r="C78" s="90">
        <v>40.9</v>
      </c>
      <c r="D78" s="91" t="s">
        <v>137</v>
      </c>
      <c r="E78" s="91" t="s">
        <v>104</v>
      </c>
      <c r="F78" s="121">
        <f>C78*2.75</f>
        <v>112.47499999999999</v>
      </c>
      <c r="G78" s="92" t="s">
        <v>344</v>
      </c>
      <c r="H78" s="145" t="s">
        <v>256</v>
      </c>
      <c r="I78" s="145"/>
      <c r="J78" s="145"/>
      <c r="K78" s="145"/>
      <c r="L78" s="145"/>
      <c r="M78" s="145"/>
      <c r="N78" s="145"/>
      <c r="O78" s="145"/>
      <c r="P78" s="145"/>
      <c r="Q78" s="145"/>
      <c r="R78" s="145"/>
      <c r="S78" s="145"/>
      <c r="T78" s="145"/>
      <c r="U78" s="145"/>
    </row>
    <row r="79" spans="1:21" s="71" customFormat="1" ht="27.95" customHeight="1" x14ac:dyDescent="0.35">
      <c r="A79" s="88" t="s">
        <v>197</v>
      </c>
      <c r="B79" s="88" t="s">
        <v>115</v>
      </c>
      <c r="C79" s="90">
        <v>37.18</v>
      </c>
      <c r="D79" s="91" t="s">
        <v>137</v>
      </c>
      <c r="E79" s="91" t="s">
        <v>104</v>
      </c>
      <c r="F79" s="121">
        <f>C79*2.75</f>
        <v>102.245</v>
      </c>
      <c r="G79" s="87" t="s">
        <v>251</v>
      </c>
      <c r="H79" s="145" t="s">
        <v>257</v>
      </c>
      <c r="I79" s="145"/>
      <c r="J79" s="145"/>
      <c r="K79" s="145"/>
      <c r="L79" s="145"/>
      <c r="M79" s="145"/>
      <c r="N79" s="145"/>
      <c r="O79" s="145"/>
      <c r="P79" s="145"/>
      <c r="Q79" s="145"/>
      <c r="R79" s="145"/>
      <c r="S79" s="145"/>
      <c r="T79" s="145"/>
      <c r="U79" s="145"/>
    </row>
    <row r="80" spans="1:21" s="71" customFormat="1" ht="27.95" customHeight="1" x14ac:dyDescent="0.35">
      <c r="A80" s="98"/>
      <c r="B80" s="98"/>
      <c r="C80" s="100"/>
      <c r="D80" s="101"/>
      <c r="E80" s="101"/>
      <c r="F80" s="122"/>
      <c r="G80" s="113"/>
      <c r="H80" s="98"/>
      <c r="I80" s="98"/>
      <c r="J80" s="98"/>
      <c r="K80" s="98"/>
      <c r="L80" s="98"/>
      <c r="M80" s="98"/>
      <c r="N80" s="98"/>
      <c r="O80" s="98"/>
      <c r="P80" s="98"/>
      <c r="Q80" s="98"/>
      <c r="R80" s="98"/>
      <c r="S80" s="98"/>
      <c r="T80" s="98"/>
      <c r="U80" s="98"/>
    </row>
    <row r="81" spans="1:21" s="71" customFormat="1" ht="27.95" customHeight="1" thickBot="1" x14ac:dyDescent="0.4">
      <c r="A81" s="98"/>
      <c r="B81" s="98"/>
      <c r="C81" s="100"/>
      <c r="D81" s="101"/>
      <c r="E81" s="101"/>
      <c r="F81" s="122"/>
      <c r="G81" s="105"/>
      <c r="H81" s="105"/>
      <c r="I81" s="105"/>
      <c r="J81" s="105"/>
      <c r="K81" s="105"/>
      <c r="L81" s="105"/>
      <c r="M81" s="105"/>
      <c r="N81" s="105"/>
      <c r="O81" s="105"/>
      <c r="P81" s="105"/>
      <c r="Q81" s="105"/>
      <c r="R81" s="105"/>
      <c r="S81" s="105"/>
      <c r="T81" s="105"/>
      <c r="U81" s="105"/>
    </row>
    <row r="82" spans="1:21" s="71" customFormat="1" ht="27.95" customHeight="1" thickBot="1" x14ac:dyDescent="0.4">
      <c r="A82" s="150" t="s">
        <v>34</v>
      </c>
      <c r="B82" s="151"/>
      <c r="C82" s="151"/>
      <c r="D82" s="151"/>
      <c r="E82" s="151"/>
      <c r="F82" s="151"/>
      <c r="G82" s="151"/>
      <c r="H82" s="151"/>
      <c r="I82" s="151"/>
      <c r="J82" s="151"/>
      <c r="K82" s="151"/>
      <c r="L82" s="151"/>
      <c r="M82" s="151"/>
      <c r="N82" s="151"/>
      <c r="O82" s="151"/>
      <c r="P82" s="151"/>
      <c r="Q82" s="151"/>
      <c r="R82" s="151"/>
      <c r="S82" s="151"/>
      <c r="T82" s="151"/>
      <c r="U82" s="151"/>
    </row>
    <row r="83" spans="1:21" s="71" customFormat="1" ht="27.95" customHeight="1" thickBot="1" x14ac:dyDescent="0.4">
      <c r="A83" s="78" t="s">
        <v>4</v>
      </c>
      <c r="B83" s="79" t="s">
        <v>5</v>
      </c>
      <c r="C83" s="79" t="s">
        <v>6</v>
      </c>
      <c r="D83" s="80" t="s">
        <v>7</v>
      </c>
      <c r="E83" s="80" t="s">
        <v>103</v>
      </c>
      <c r="F83" s="81" t="s">
        <v>16</v>
      </c>
      <c r="G83" s="152" t="s">
        <v>49</v>
      </c>
      <c r="H83" s="140"/>
      <c r="I83" s="140"/>
      <c r="J83" s="140"/>
      <c r="K83" s="140"/>
      <c r="L83" s="140"/>
      <c r="M83" s="140"/>
      <c r="N83" s="140"/>
      <c r="O83" s="140"/>
      <c r="P83" s="140"/>
      <c r="Q83" s="140"/>
      <c r="R83" s="140"/>
      <c r="S83" s="140"/>
      <c r="T83" s="140"/>
      <c r="U83" s="141"/>
    </row>
    <row r="84" spans="1:21" s="71" customFormat="1" ht="27.95" customHeight="1" x14ac:dyDescent="0.35">
      <c r="A84" s="119" t="s">
        <v>8</v>
      </c>
      <c r="B84" s="82" t="s">
        <v>132</v>
      </c>
      <c r="C84" s="84">
        <v>176.12</v>
      </c>
      <c r="D84" s="85" t="s">
        <v>117</v>
      </c>
      <c r="E84" s="116" t="s">
        <v>105</v>
      </c>
      <c r="F84" s="120">
        <f>C84</f>
        <v>176.12</v>
      </c>
      <c r="G84" s="164" t="s">
        <v>136</v>
      </c>
      <c r="H84" s="165"/>
      <c r="I84" s="165"/>
      <c r="J84" s="165"/>
      <c r="K84" s="165"/>
      <c r="L84" s="165"/>
      <c r="M84" s="165"/>
      <c r="N84" s="165"/>
      <c r="O84" s="165"/>
      <c r="P84" s="165"/>
      <c r="Q84" s="165"/>
      <c r="R84" s="165"/>
      <c r="S84" s="165"/>
      <c r="T84" s="165"/>
      <c r="U84" s="165"/>
    </row>
    <row r="85" spans="1:21" s="71" customFormat="1" ht="27.95" customHeight="1" x14ac:dyDescent="0.35">
      <c r="A85" s="88" t="s">
        <v>8</v>
      </c>
      <c r="B85" s="88" t="s">
        <v>151</v>
      </c>
      <c r="C85" s="90">
        <v>92.95</v>
      </c>
      <c r="D85" s="91" t="s">
        <v>122</v>
      </c>
      <c r="E85" s="91" t="s">
        <v>105</v>
      </c>
      <c r="F85" s="121">
        <f>C85*1.59</f>
        <v>147.79050000000001</v>
      </c>
      <c r="G85" s="168" t="s">
        <v>342</v>
      </c>
      <c r="H85" s="169"/>
      <c r="I85" s="169"/>
      <c r="J85" s="169"/>
      <c r="K85" s="169"/>
      <c r="L85" s="169"/>
      <c r="M85" s="169"/>
      <c r="N85" s="169"/>
      <c r="O85" s="169"/>
      <c r="P85" s="169"/>
      <c r="Q85" s="169"/>
      <c r="R85" s="169"/>
      <c r="S85" s="169"/>
      <c r="T85" s="169"/>
      <c r="U85" s="170"/>
    </row>
    <row r="86" spans="1:21" s="71" customFormat="1" ht="27.95" customHeight="1" x14ac:dyDescent="0.35">
      <c r="A86" s="88" t="s">
        <v>8</v>
      </c>
      <c r="B86" s="88" t="s">
        <v>338</v>
      </c>
      <c r="C86" s="90">
        <v>168.3</v>
      </c>
      <c r="D86" s="91" t="s">
        <v>117</v>
      </c>
      <c r="E86" s="91" t="s">
        <v>105</v>
      </c>
      <c r="F86" s="121">
        <v>168.3</v>
      </c>
      <c r="G86" s="134" t="s">
        <v>339</v>
      </c>
      <c r="H86" s="135"/>
      <c r="I86" s="135"/>
      <c r="J86" s="135"/>
      <c r="K86" s="135"/>
      <c r="L86" s="135"/>
      <c r="M86" s="135"/>
      <c r="N86" s="135"/>
      <c r="O86" s="135"/>
      <c r="P86" s="135"/>
      <c r="Q86" s="135"/>
      <c r="R86" s="135"/>
      <c r="S86" s="135"/>
      <c r="T86" s="135"/>
      <c r="U86" s="136"/>
    </row>
    <row r="87" spans="1:21" s="71" customFormat="1" ht="27.95" customHeight="1" x14ac:dyDescent="0.35">
      <c r="A87" s="88" t="s">
        <v>36</v>
      </c>
      <c r="B87" s="88" t="s">
        <v>164</v>
      </c>
      <c r="C87" s="90">
        <v>60.67</v>
      </c>
      <c r="D87" s="91" t="s">
        <v>137</v>
      </c>
      <c r="E87" s="91" t="s">
        <v>105</v>
      </c>
      <c r="F87" s="121">
        <f>C87*1.75</f>
        <v>106.1725</v>
      </c>
      <c r="G87" s="87" t="s">
        <v>248</v>
      </c>
      <c r="H87" s="134" t="s">
        <v>258</v>
      </c>
      <c r="I87" s="135"/>
      <c r="J87" s="135"/>
      <c r="K87" s="135"/>
      <c r="L87" s="135"/>
      <c r="M87" s="135"/>
      <c r="N87" s="135"/>
      <c r="O87" s="135"/>
      <c r="P87" s="135"/>
      <c r="Q87" s="135"/>
      <c r="R87" s="135"/>
      <c r="S87" s="135"/>
      <c r="T87" s="135"/>
      <c r="U87" s="136"/>
    </row>
    <row r="88" spans="1:21" s="71" customFormat="1" ht="27.95" customHeight="1" x14ac:dyDescent="0.35">
      <c r="A88" s="88" t="s">
        <v>37</v>
      </c>
      <c r="B88" s="88" t="s">
        <v>152</v>
      </c>
      <c r="C88" s="90">
        <v>64.58</v>
      </c>
      <c r="D88" s="91" t="s">
        <v>137</v>
      </c>
      <c r="E88" s="91" t="s">
        <v>105</v>
      </c>
      <c r="F88" s="107">
        <f>C88*1.75</f>
        <v>113.015</v>
      </c>
      <c r="G88" s="87" t="s">
        <v>252</v>
      </c>
      <c r="H88" s="134" t="s">
        <v>259</v>
      </c>
      <c r="I88" s="135"/>
      <c r="J88" s="135"/>
      <c r="K88" s="135"/>
      <c r="L88" s="135"/>
      <c r="M88" s="135"/>
      <c r="N88" s="135"/>
      <c r="O88" s="135"/>
      <c r="P88" s="135"/>
      <c r="Q88" s="135"/>
      <c r="R88" s="135"/>
      <c r="S88" s="135"/>
      <c r="T88" s="135"/>
      <c r="U88" s="136"/>
    </row>
    <row r="89" spans="1:21" s="71" customFormat="1" ht="27.95" customHeight="1" x14ac:dyDescent="0.35">
      <c r="A89" s="88" t="s">
        <v>37</v>
      </c>
      <c r="B89" s="88" t="s">
        <v>153</v>
      </c>
      <c r="C89" s="90">
        <v>64.58</v>
      </c>
      <c r="D89" s="91" t="s">
        <v>137</v>
      </c>
      <c r="E89" s="91" t="s">
        <v>105</v>
      </c>
      <c r="F89" s="107">
        <f>C89*1.75</f>
        <v>113.015</v>
      </c>
      <c r="G89" s="87" t="s">
        <v>252</v>
      </c>
      <c r="H89" s="134" t="s">
        <v>260</v>
      </c>
      <c r="I89" s="135"/>
      <c r="J89" s="135"/>
      <c r="K89" s="135"/>
      <c r="L89" s="135"/>
      <c r="M89" s="135"/>
      <c r="N89" s="135"/>
      <c r="O89" s="135"/>
      <c r="P89" s="135"/>
      <c r="Q89" s="135"/>
      <c r="R89" s="135"/>
      <c r="S89" s="135"/>
      <c r="T89" s="135"/>
      <c r="U89" s="136"/>
    </row>
    <row r="90" spans="1:21" s="71" customFormat="1" ht="27.95" customHeight="1" x14ac:dyDescent="0.35">
      <c r="A90" s="88" t="s">
        <v>148</v>
      </c>
      <c r="B90" s="89" t="s">
        <v>147</v>
      </c>
      <c r="C90" s="123">
        <v>136.91999999999999</v>
      </c>
      <c r="D90" s="91" t="s">
        <v>117</v>
      </c>
      <c r="E90" s="91" t="s">
        <v>105</v>
      </c>
      <c r="F90" s="124">
        <v>136.91999999999999</v>
      </c>
      <c r="G90" s="145" t="s">
        <v>193</v>
      </c>
      <c r="H90" s="145"/>
      <c r="I90" s="145"/>
      <c r="J90" s="145"/>
      <c r="K90" s="145"/>
      <c r="L90" s="145"/>
      <c r="M90" s="145"/>
      <c r="N90" s="145"/>
      <c r="O90" s="145"/>
      <c r="P90" s="145"/>
      <c r="Q90" s="145"/>
      <c r="R90" s="145"/>
      <c r="S90" s="145"/>
      <c r="T90" s="145"/>
      <c r="U90" s="145"/>
    </row>
    <row r="91" spans="1:21" s="71" customFormat="1" ht="27.95" customHeight="1" x14ac:dyDescent="0.35">
      <c r="A91" s="88" t="s">
        <v>149</v>
      </c>
      <c r="B91" s="89" t="s">
        <v>147</v>
      </c>
      <c r="C91" s="123">
        <v>127.14</v>
      </c>
      <c r="D91" s="91" t="s">
        <v>117</v>
      </c>
      <c r="E91" s="91" t="s">
        <v>105</v>
      </c>
      <c r="F91" s="124">
        <v>127.14</v>
      </c>
      <c r="G91" s="145" t="s">
        <v>194</v>
      </c>
      <c r="H91" s="145"/>
      <c r="I91" s="145"/>
      <c r="J91" s="145"/>
      <c r="K91" s="145"/>
      <c r="L91" s="145"/>
      <c r="M91" s="145"/>
      <c r="N91" s="145"/>
      <c r="O91" s="145"/>
      <c r="P91" s="145"/>
      <c r="Q91" s="145"/>
      <c r="R91" s="145"/>
      <c r="S91" s="145"/>
      <c r="T91" s="145"/>
      <c r="U91" s="145"/>
    </row>
    <row r="92" spans="1:21" s="71" customFormat="1" ht="27.95" customHeight="1" x14ac:dyDescent="0.35">
      <c r="A92" s="88" t="s">
        <v>148</v>
      </c>
      <c r="B92" s="89" t="s">
        <v>184</v>
      </c>
      <c r="C92" s="123">
        <v>122.24</v>
      </c>
      <c r="D92" s="91" t="s">
        <v>117</v>
      </c>
      <c r="E92" s="91" t="s">
        <v>105</v>
      </c>
      <c r="F92" s="124">
        <v>122.24</v>
      </c>
      <c r="G92" s="145" t="s">
        <v>192</v>
      </c>
      <c r="H92" s="145"/>
      <c r="I92" s="145"/>
      <c r="J92" s="145"/>
      <c r="K92" s="145"/>
      <c r="L92" s="145"/>
      <c r="M92" s="145"/>
      <c r="N92" s="145"/>
      <c r="O92" s="145"/>
      <c r="P92" s="145"/>
      <c r="Q92" s="145"/>
      <c r="R92" s="145"/>
      <c r="S92" s="145"/>
      <c r="T92" s="145"/>
      <c r="U92" s="145"/>
    </row>
    <row r="93" spans="1:21" s="71" customFormat="1" ht="27.95" customHeight="1" x14ac:dyDescent="0.35">
      <c r="A93" s="88" t="s">
        <v>149</v>
      </c>
      <c r="B93" s="89" t="s">
        <v>184</v>
      </c>
      <c r="C93" s="123">
        <v>112.46</v>
      </c>
      <c r="D93" s="91" t="s">
        <v>117</v>
      </c>
      <c r="E93" s="91" t="s">
        <v>105</v>
      </c>
      <c r="F93" s="124">
        <v>112.46</v>
      </c>
      <c r="G93" s="145" t="s">
        <v>192</v>
      </c>
      <c r="H93" s="145"/>
      <c r="I93" s="145"/>
      <c r="J93" s="145"/>
      <c r="K93" s="145"/>
      <c r="L93" s="145"/>
      <c r="M93" s="145"/>
      <c r="N93" s="145"/>
      <c r="O93" s="145"/>
      <c r="P93" s="145"/>
      <c r="Q93" s="145"/>
      <c r="R93" s="145"/>
      <c r="S93" s="145"/>
      <c r="T93" s="145"/>
      <c r="U93" s="145"/>
    </row>
    <row r="94" spans="1:21" s="71" customFormat="1" ht="27.95" customHeight="1" x14ac:dyDescent="0.35">
      <c r="A94" s="89" t="s">
        <v>39</v>
      </c>
      <c r="B94" s="89" t="s">
        <v>35</v>
      </c>
      <c r="C94" s="123">
        <v>112.53</v>
      </c>
      <c r="D94" s="91" t="s">
        <v>117</v>
      </c>
      <c r="E94" s="91" t="s">
        <v>105</v>
      </c>
      <c r="F94" s="109">
        <f>C94</f>
        <v>112.53</v>
      </c>
      <c r="G94" s="87" t="s">
        <v>252</v>
      </c>
      <c r="H94" s="145" t="s">
        <v>261</v>
      </c>
      <c r="I94" s="145"/>
      <c r="J94" s="145"/>
      <c r="K94" s="145"/>
      <c r="L94" s="145"/>
      <c r="M94" s="145"/>
      <c r="N94" s="145"/>
      <c r="O94" s="145"/>
      <c r="P94" s="145"/>
      <c r="Q94" s="145"/>
      <c r="R94" s="145"/>
      <c r="S94" s="145"/>
      <c r="T94" s="145"/>
      <c r="U94" s="145"/>
    </row>
    <row r="95" spans="1:21" s="71" customFormat="1" ht="27.95" customHeight="1" x14ac:dyDescent="0.35">
      <c r="A95" s="89" t="s">
        <v>109</v>
      </c>
      <c r="B95" s="89" t="s">
        <v>187</v>
      </c>
      <c r="C95" s="123">
        <v>107.64</v>
      </c>
      <c r="D95" s="91" t="s">
        <v>117</v>
      </c>
      <c r="E95" s="91" t="s">
        <v>105</v>
      </c>
      <c r="F95" s="109">
        <f>C95</f>
        <v>107.64</v>
      </c>
      <c r="G95" s="133" t="s">
        <v>186</v>
      </c>
      <c r="H95" s="133"/>
      <c r="I95" s="133"/>
      <c r="J95" s="133"/>
      <c r="K95" s="133"/>
      <c r="L95" s="133"/>
      <c r="M95" s="133"/>
      <c r="N95" s="133"/>
      <c r="O95" s="133"/>
      <c r="P95" s="133"/>
      <c r="Q95" s="133"/>
      <c r="R95" s="133"/>
      <c r="S95" s="133"/>
      <c r="T95" s="133"/>
      <c r="U95" s="133"/>
    </row>
    <row r="96" spans="1:21" s="71" customFormat="1" ht="27.95" customHeight="1" x14ac:dyDescent="0.35">
      <c r="A96" s="89" t="s">
        <v>130</v>
      </c>
      <c r="B96" s="89" t="s">
        <v>35</v>
      </c>
      <c r="C96" s="123">
        <v>127.2</v>
      </c>
      <c r="D96" s="91" t="s">
        <v>117</v>
      </c>
      <c r="E96" s="91" t="s">
        <v>104</v>
      </c>
      <c r="F96" s="109">
        <f>C96</f>
        <v>127.2</v>
      </c>
      <c r="G96" s="87" t="s">
        <v>248</v>
      </c>
      <c r="H96" s="142" t="s">
        <v>262</v>
      </c>
      <c r="I96" s="143"/>
      <c r="J96" s="143"/>
      <c r="K96" s="143"/>
      <c r="L96" s="143"/>
      <c r="M96" s="143"/>
      <c r="N96" s="143"/>
      <c r="O96" s="143"/>
      <c r="P96" s="143"/>
      <c r="Q96" s="143"/>
      <c r="R96" s="143"/>
      <c r="S96" s="143"/>
      <c r="T96" s="143"/>
      <c r="U96" s="144"/>
    </row>
    <row r="97" spans="1:21" s="71" customFormat="1" ht="27.95" customHeight="1" x14ac:dyDescent="0.35">
      <c r="A97" s="89" t="s">
        <v>131</v>
      </c>
      <c r="B97" s="89" t="s">
        <v>35</v>
      </c>
      <c r="C97" s="123">
        <v>122.3</v>
      </c>
      <c r="D97" s="91" t="s">
        <v>117</v>
      </c>
      <c r="E97" s="91" t="s">
        <v>104</v>
      </c>
      <c r="F97" s="109">
        <f>C97</f>
        <v>122.3</v>
      </c>
      <c r="G97" s="87" t="s">
        <v>252</v>
      </c>
      <c r="H97" s="133" t="s">
        <v>262</v>
      </c>
      <c r="I97" s="133"/>
      <c r="J97" s="133"/>
      <c r="K97" s="133"/>
      <c r="L97" s="133"/>
      <c r="M97" s="133"/>
      <c r="N97" s="133"/>
      <c r="O97" s="133"/>
      <c r="P97" s="133"/>
      <c r="Q97" s="133"/>
      <c r="R97" s="133"/>
      <c r="S97" s="133"/>
      <c r="T97" s="133"/>
      <c r="U97" s="133"/>
    </row>
    <row r="98" spans="1:21" s="71" customFormat="1" ht="27.95" customHeight="1" x14ac:dyDescent="0.35">
      <c r="A98" s="89" t="s">
        <v>226</v>
      </c>
      <c r="B98" s="89" t="s">
        <v>151</v>
      </c>
      <c r="C98" s="123">
        <v>66.53</v>
      </c>
      <c r="D98" s="91" t="s">
        <v>137</v>
      </c>
      <c r="E98" s="91" t="s">
        <v>104</v>
      </c>
      <c r="F98" s="109">
        <f>C98*1.75</f>
        <v>116.42750000000001</v>
      </c>
      <c r="G98" s="92" t="s">
        <v>343</v>
      </c>
      <c r="H98" s="133" t="s">
        <v>263</v>
      </c>
      <c r="I98" s="133"/>
      <c r="J98" s="133"/>
      <c r="K98" s="133"/>
      <c r="L98" s="133"/>
      <c r="M98" s="133"/>
      <c r="N98" s="133"/>
      <c r="O98" s="133"/>
      <c r="P98" s="133"/>
      <c r="Q98" s="133"/>
      <c r="R98" s="133"/>
      <c r="S98" s="133"/>
      <c r="T98" s="133"/>
      <c r="U98" s="133"/>
    </row>
    <row r="99" spans="1:21" s="71" customFormat="1" ht="27.95" customHeight="1" x14ac:dyDescent="0.35">
      <c r="A99" s="89" t="s">
        <v>226</v>
      </c>
      <c r="B99" s="89" t="s">
        <v>182</v>
      </c>
      <c r="C99" s="123">
        <v>112.46</v>
      </c>
      <c r="D99" s="91" t="s">
        <v>117</v>
      </c>
      <c r="E99" s="91" t="s">
        <v>104</v>
      </c>
      <c r="F99" s="109">
        <f>C99</f>
        <v>112.46</v>
      </c>
      <c r="G99" s="87" t="s">
        <v>252</v>
      </c>
      <c r="H99" s="133" t="s">
        <v>264</v>
      </c>
      <c r="I99" s="133"/>
      <c r="J99" s="133"/>
      <c r="K99" s="133"/>
      <c r="L99" s="133"/>
      <c r="M99" s="133"/>
      <c r="N99" s="133"/>
      <c r="O99" s="133"/>
      <c r="P99" s="133"/>
      <c r="Q99" s="133"/>
      <c r="R99" s="133"/>
      <c r="S99" s="133"/>
      <c r="T99" s="133"/>
      <c r="U99" s="133"/>
    </row>
    <row r="100" spans="1:21" s="71" customFormat="1" ht="27.95" customHeight="1" x14ac:dyDescent="0.35">
      <c r="A100" s="89" t="s">
        <v>183</v>
      </c>
      <c r="B100" s="89" t="s">
        <v>232</v>
      </c>
      <c r="C100" s="123">
        <v>122.31</v>
      </c>
      <c r="D100" s="91" t="s">
        <v>117</v>
      </c>
      <c r="E100" s="91" t="s">
        <v>105</v>
      </c>
      <c r="F100" s="109">
        <f>C100</f>
        <v>122.31</v>
      </c>
      <c r="G100" s="87" t="s">
        <v>252</v>
      </c>
      <c r="H100" s="133" t="s">
        <v>265</v>
      </c>
      <c r="I100" s="133"/>
      <c r="J100" s="133"/>
      <c r="K100" s="133"/>
      <c r="L100" s="133"/>
      <c r="M100" s="133"/>
      <c r="N100" s="133"/>
      <c r="O100" s="133"/>
      <c r="P100" s="133"/>
      <c r="Q100" s="133"/>
      <c r="R100" s="133"/>
      <c r="S100" s="133"/>
      <c r="T100" s="133"/>
      <c r="U100" s="133"/>
    </row>
    <row r="101" spans="1:21" s="71" customFormat="1" ht="27.95" customHeight="1" x14ac:dyDescent="0.35">
      <c r="A101" s="89" t="s">
        <v>183</v>
      </c>
      <c r="B101" s="89" t="s">
        <v>233</v>
      </c>
      <c r="C101" s="123">
        <v>127.2</v>
      </c>
      <c r="D101" s="91" t="s">
        <v>117</v>
      </c>
      <c r="E101" s="91" t="s">
        <v>105</v>
      </c>
      <c r="F101" s="109">
        <f>C101</f>
        <v>127.2</v>
      </c>
      <c r="G101" s="87" t="s">
        <v>252</v>
      </c>
      <c r="H101" s="133" t="s">
        <v>266</v>
      </c>
      <c r="I101" s="133"/>
      <c r="J101" s="133"/>
      <c r="K101" s="133"/>
      <c r="L101" s="133"/>
      <c r="M101" s="133"/>
      <c r="N101" s="133"/>
      <c r="O101" s="133"/>
      <c r="P101" s="133"/>
      <c r="Q101" s="133"/>
      <c r="R101" s="133"/>
      <c r="S101" s="133"/>
      <c r="T101" s="133"/>
      <c r="U101" s="133"/>
    </row>
    <row r="102" spans="1:21" s="71" customFormat="1" ht="27.95" customHeight="1" x14ac:dyDescent="0.35">
      <c r="A102" s="89" t="s">
        <v>294</v>
      </c>
      <c r="B102" s="89" t="s">
        <v>151</v>
      </c>
      <c r="C102" s="123">
        <v>64.58</v>
      </c>
      <c r="D102" s="91" t="s">
        <v>137</v>
      </c>
      <c r="E102" s="91" t="s">
        <v>105</v>
      </c>
      <c r="F102" s="109">
        <f>C102*1.75</f>
        <v>113.015</v>
      </c>
      <c r="G102" s="87" t="s">
        <v>252</v>
      </c>
      <c r="H102" s="134" t="s">
        <v>258</v>
      </c>
      <c r="I102" s="135"/>
      <c r="J102" s="135"/>
      <c r="K102" s="135"/>
      <c r="L102" s="135"/>
      <c r="M102" s="135"/>
      <c r="N102" s="135"/>
      <c r="O102" s="135"/>
      <c r="P102" s="135"/>
      <c r="Q102" s="135"/>
      <c r="R102" s="135"/>
      <c r="S102" s="135"/>
      <c r="T102" s="135"/>
      <c r="U102" s="136"/>
    </row>
    <row r="103" spans="1:21" s="71" customFormat="1" ht="24" customHeight="1" x14ac:dyDescent="0.35">
      <c r="A103" s="99"/>
      <c r="B103" s="99"/>
      <c r="C103" s="125"/>
      <c r="D103" s="101"/>
      <c r="E103" s="101"/>
      <c r="F103" s="126"/>
      <c r="G103" s="113"/>
      <c r="H103" s="105"/>
      <c r="I103" s="105"/>
      <c r="J103" s="105"/>
      <c r="K103" s="105"/>
      <c r="L103" s="105"/>
      <c r="M103" s="105"/>
      <c r="N103" s="105"/>
      <c r="O103" s="105"/>
      <c r="P103" s="105"/>
      <c r="Q103" s="105"/>
      <c r="R103" s="105"/>
      <c r="S103" s="105"/>
      <c r="T103" s="105"/>
      <c r="U103" s="105"/>
    </row>
    <row r="104" spans="1:21" s="71" customFormat="1" ht="24" customHeight="1" x14ac:dyDescent="0.35">
      <c r="A104" s="99"/>
      <c r="B104" s="99"/>
      <c r="C104" s="125"/>
      <c r="D104" s="101"/>
      <c r="E104" s="101"/>
      <c r="F104" s="126"/>
      <c r="G104" s="113"/>
      <c r="H104" s="105"/>
      <c r="I104" s="105"/>
      <c r="J104" s="105"/>
      <c r="K104" s="105"/>
      <c r="L104" s="105"/>
      <c r="M104" s="105"/>
      <c r="N104" s="105"/>
      <c r="O104" s="105"/>
      <c r="P104" s="105"/>
      <c r="Q104" s="105"/>
      <c r="R104" s="105"/>
      <c r="S104" s="105"/>
      <c r="T104" s="105"/>
      <c r="U104" s="105"/>
    </row>
    <row r="105" spans="1:21" s="71" customFormat="1" ht="24" customHeight="1" x14ac:dyDescent="0.35">
      <c r="A105" s="99"/>
      <c r="B105" s="99"/>
      <c r="C105" s="125"/>
      <c r="D105" s="101"/>
      <c r="E105" s="101"/>
      <c r="F105" s="126"/>
      <c r="G105" s="113"/>
      <c r="H105" s="105"/>
      <c r="I105" s="105"/>
      <c r="J105" s="105"/>
      <c r="K105" s="105"/>
      <c r="L105" s="105"/>
      <c r="M105" s="105"/>
      <c r="N105" s="105"/>
      <c r="O105" s="105"/>
      <c r="P105" s="105"/>
      <c r="Q105" s="105"/>
      <c r="R105" s="105"/>
      <c r="S105" s="105"/>
      <c r="T105" s="105"/>
      <c r="U105" s="105"/>
    </row>
    <row r="106" spans="1:21" s="71" customFormat="1" ht="24" customHeight="1" thickBot="1" x14ac:dyDescent="0.4">
      <c r="A106" s="99"/>
      <c r="B106" s="99"/>
      <c r="C106" s="125"/>
      <c r="D106" s="101"/>
      <c r="E106" s="101"/>
      <c r="F106" s="126"/>
      <c r="G106" s="113"/>
      <c r="H106" s="105"/>
      <c r="I106" s="105"/>
      <c r="J106" s="105"/>
      <c r="K106" s="105"/>
      <c r="L106" s="105"/>
      <c r="M106" s="105"/>
      <c r="N106" s="105"/>
      <c r="O106" s="105"/>
      <c r="P106" s="105"/>
      <c r="Q106" s="105"/>
      <c r="R106" s="105"/>
      <c r="S106" s="105"/>
      <c r="T106" s="105"/>
      <c r="U106" s="105"/>
    </row>
    <row r="107" spans="1:21" s="71" customFormat="1" ht="27.95" customHeight="1" thickBot="1" x14ac:dyDescent="0.4">
      <c r="A107" s="150" t="s">
        <v>40</v>
      </c>
      <c r="B107" s="151"/>
      <c r="C107" s="151"/>
      <c r="D107" s="151"/>
      <c r="E107" s="151"/>
      <c r="F107" s="151"/>
      <c r="G107" s="151"/>
      <c r="H107" s="151"/>
      <c r="I107" s="151"/>
      <c r="J107" s="151"/>
      <c r="K107" s="151"/>
      <c r="L107" s="151"/>
      <c r="M107" s="151"/>
      <c r="N107" s="151"/>
      <c r="O107" s="151"/>
      <c r="P107" s="151"/>
      <c r="Q107" s="151"/>
      <c r="R107" s="151"/>
      <c r="S107" s="151"/>
      <c r="T107" s="151"/>
      <c r="U107" s="151"/>
    </row>
    <row r="108" spans="1:21" s="71" customFormat="1" ht="27.95" customHeight="1" thickBot="1" x14ac:dyDescent="0.4">
      <c r="A108" s="127" t="s">
        <v>13</v>
      </c>
      <c r="B108" s="128"/>
      <c r="C108" s="128"/>
      <c r="D108" s="128"/>
      <c r="E108" s="128"/>
      <c r="F108" s="128"/>
      <c r="G108" s="128"/>
      <c r="H108" s="128"/>
      <c r="I108" s="128"/>
      <c r="J108" s="128"/>
      <c r="K108" s="128"/>
      <c r="L108" s="128"/>
      <c r="M108" s="128"/>
      <c r="N108" s="128"/>
      <c r="O108" s="128"/>
      <c r="P108" s="128"/>
      <c r="Q108" s="128"/>
      <c r="R108" s="128"/>
      <c r="S108" s="128"/>
      <c r="T108" s="128"/>
      <c r="U108" s="128"/>
    </row>
    <row r="109" spans="1:21" s="71" customFormat="1" ht="27.95" customHeight="1" thickBot="1" x14ac:dyDescent="0.4">
      <c r="A109" s="110" t="s">
        <v>4</v>
      </c>
      <c r="B109" s="111" t="s">
        <v>5</v>
      </c>
      <c r="C109" s="111" t="s">
        <v>6</v>
      </c>
      <c r="D109" s="112" t="s">
        <v>7</v>
      </c>
      <c r="E109" s="112" t="s">
        <v>103</v>
      </c>
      <c r="F109" s="129" t="s">
        <v>16</v>
      </c>
      <c r="G109" s="152" t="s">
        <v>49</v>
      </c>
      <c r="H109" s="140"/>
      <c r="I109" s="140"/>
      <c r="J109" s="140"/>
      <c r="K109" s="140"/>
      <c r="L109" s="140"/>
      <c r="M109" s="140"/>
      <c r="N109" s="140"/>
      <c r="O109" s="140"/>
      <c r="P109" s="140"/>
      <c r="Q109" s="140"/>
      <c r="R109" s="140"/>
      <c r="S109" s="140"/>
      <c r="T109" s="140"/>
      <c r="U109" s="141"/>
    </row>
    <row r="110" spans="1:21" s="71" customFormat="1" ht="27.95" customHeight="1" thickBot="1" x14ac:dyDescent="0.4">
      <c r="A110" s="88" t="s">
        <v>234</v>
      </c>
      <c r="B110" s="88" t="s">
        <v>227</v>
      </c>
      <c r="C110" s="90">
        <v>54.79</v>
      </c>
      <c r="D110" s="91" t="s">
        <v>12</v>
      </c>
      <c r="E110" s="91" t="s">
        <v>105</v>
      </c>
      <c r="F110" s="121">
        <f>C110*2.5</f>
        <v>136.97499999999999</v>
      </c>
      <c r="G110" s="154" t="s">
        <v>280</v>
      </c>
      <c r="H110" s="162"/>
      <c r="I110" s="162"/>
      <c r="J110" s="162"/>
      <c r="K110" s="162"/>
      <c r="L110" s="162"/>
      <c r="M110" s="162"/>
      <c r="N110" s="162"/>
      <c r="O110" s="162"/>
      <c r="P110" s="162"/>
      <c r="Q110" s="162"/>
      <c r="R110" s="162"/>
      <c r="S110" s="162"/>
      <c r="T110" s="162"/>
      <c r="U110" s="163"/>
    </row>
    <row r="111" spans="1:21" s="71" customFormat="1" ht="27.95" customHeight="1" x14ac:dyDescent="0.35">
      <c r="A111" s="88" t="s">
        <v>235</v>
      </c>
      <c r="B111" s="88" t="s">
        <v>227</v>
      </c>
      <c r="C111" s="90">
        <v>56.75</v>
      </c>
      <c r="D111" s="91" t="s">
        <v>12</v>
      </c>
      <c r="E111" s="91" t="s">
        <v>105</v>
      </c>
      <c r="F111" s="121">
        <f>C111*2.5</f>
        <v>141.875</v>
      </c>
      <c r="G111" s="154" t="s">
        <v>280</v>
      </c>
      <c r="H111" s="162"/>
      <c r="I111" s="162"/>
      <c r="J111" s="162"/>
      <c r="K111" s="162"/>
      <c r="L111" s="162"/>
      <c r="M111" s="162"/>
      <c r="N111" s="162"/>
      <c r="O111" s="162"/>
      <c r="P111" s="162"/>
      <c r="Q111" s="162"/>
      <c r="R111" s="162"/>
      <c r="S111" s="162"/>
      <c r="T111" s="162"/>
      <c r="U111" s="163"/>
    </row>
    <row r="112" spans="1:21" s="71" customFormat="1" ht="27.95" customHeight="1" x14ac:dyDescent="0.35">
      <c r="A112" s="82" t="s">
        <v>271</v>
      </c>
      <c r="B112" s="82" t="s">
        <v>272</v>
      </c>
      <c r="C112" s="84">
        <v>56.75</v>
      </c>
      <c r="D112" s="85" t="s">
        <v>12</v>
      </c>
      <c r="E112" s="85" t="s">
        <v>106</v>
      </c>
      <c r="F112" s="121">
        <f>C112*2.5</f>
        <v>141.875</v>
      </c>
      <c r="G112" s="134" t="s">
        <v>273</v>
      </c>
      <c r="H112" s="135"/>
      <c r="I112" s="135"/>
      <c r="J112" s="135"/>
      <c r="K112" s="135"/>
      <c r="L112" s="135"/>
      <c r="M112" s="135"/>
      <c r="N112" s="135"/>
      <c r="O112" s="135"/>
      <c r="P112" s="135"/>
      <c r="Q112" s="135"/>
      <c r="R112" s="135"/>
      <c r="S112" s="135"/>
      <c r="T112" s="135"/>
      <c r="U112" s="136"/>
    </row>
    <row r="113" spans="1:21" s="71" customFormat="1" ht="27.95" customHeight="1" x14ac:dyDescent="0.35">
      <c r="A113" s="82" t="s">
        <v>271</v>
      </c>
      <c r="B113" s="82" t="s">
        <v>44</v>
      </c>
      <c r="C113" s="84">
        <v>55.77</v>
      </c>
      <c r="D113" s="85" t="s">
        <v>12</v>
      </c>
      <c r="E113" s="85" t="s">
        <v>105</v>
      </c>
      <c r="F113" s="120">
        <f>C113*2.27</f>
        <v>126.59790000000001</v>
      </c>
      <c r="G113" s="134" t="s">
        <v>274</v>
      </c>
      <c r="H113" s="135"/>
      <c r="I113" s="135"/>
      <c r="J113" s="135"/>
      <c r="K113" s="135"/>
      <c r="L113" s="135"/>
      <c r="M113" s="135"/>
      <c r="N113" s="135"/>
      <c r="O113" s="135"/>
      <c r="P113" s="135"/>
      <c r="Q113" s="135"/>
      <c r="R113" s="135"/>
      <c r="S113" s="135"/>
      <c r="T113" s="135"/>
      <c r="U113" s="136"/>
    </row>
    <row r="114" spans="1:21" s="71" customFormat="1" ht="27.95" customHeight="1" x14ac:dyDescent="0.35">
      <c r="A114" s="82" t="s">
        <v>195</v>
      </c>
      <c r="B114" s="82" t="s">
        <v>145</v>
      </c>
      <c r="C114" s="130">
        <v>49.9</v>
      </c>
      <c r="D114" s="85" t="s">
        <v>12</v>
      </c>
      <c r="E114" s="85" t="s">
        <v>105</v>
      </c>
      <c r="F114" s="120">
        <f>C114*2.5</f>
        <v>124.75</v>
      </c>
      <c r="G114" s="164" t="s">
        <v>196</v>
      </c>
      <c r="H114" s="165"/>
      <c r="I114" s="165"/>
      <c r="J114" s="165"/>
      <c r="K114" s="165"/>
      <c r="L114" s="165"/>
      <c r="M114" s="165"/>
      <c r="N114" s="165"/>
      <c r="O114" s="165"/>
      <c r="P114" s="165"/>
      <c r="Q114" s="165"/>
      <c r="R114" s="165"/>
      <c r="S114" s="165"/>
      <c r="T114" s="165"/>
      <c r="U114" s="165"/>
    </row>
    <row r="115" spans="1:21" s="71" customFormat="1" ht="27.95" customHeight="1" x14ac:dyDescent="0.35">
      <c r="A115" s="88" t="s">
        <v>42</v>
      </c>
      <c r="B115" s="88" t="s">
        <v>43</v>
      </c>
      <c r="C115" s="90">
        <v>44.03</v>
      </c>
      <c r="D115" s="91" t="s">
        <v>23</v>
      </c>
      <c r="E115" s="91" t="s">
        <v>105</v>
      </c>
      <c r="F115" s="121">
        <f>C115*2.75</f>
        <v>121.08250000000001</v>
      </c>
      <c r="G115" s="87" t="s">
        <v>252</v>
      </c>
      <c r="H115" s="145" t="s">
        <v>255</v>
      </c>
      <c r="I115" s="145"/>
      <c r="J115" s="145"/>
      <c r="K115" s="145"/>
      <c r="L115" s="145"/>
      <c r="M115" s="145"/>
      <c r="N115" s="145"/>
      <c r="O115" s="145"/>
      <c r="P115" s="145"/>
      <c r="Q115" s="145"/>
      <c r="R115" s="145"/>
      <c r="S115" s="145"/>
      <c r="T115" s="145"/>
      <c r="U115" s="145"/>
    </row>
    <row r="116" spans="1:21" s="71" customFormat="1" ht="27.95" customHeight="1" x14ac:dyDescent="0.35">
      <c r="A116" s="88" t="s">
        <v>45</v>
      </c>
      <c r="B116" s="88" t="s">
        <v>43</v>
      </c>
      <c r="C116" s="90">
        <v>42.07</v>
      </c>
      <c r="D116" s="91" t="s">
        <v>23</v>
      </c>
      <c r="E116" s="91" t="s">
        <v>105</v>
      </c>
      <c r="F116" s="121">
        <f>C116*2.75</f>
        <v>115.6925</v>
      </c>
      <c r="G116" s="87" t="s">
        <v>252</v>
      </c>
      <c r="H116" s="145" t="s">
        <v>267</v>
      </c>
      <c r="I116" s="145"/>
      <c r="J116" s="145"/>
      <c r="K116" s="145"/>
      <c r="L116" s="145"/>
      <c r="M116" s="145"/>
      <c r="N116" s="145"/>
      <c r="O116" s="145"/>
      <c r="P116" s="145"/>
      <c r="Q116" s="145"/>
      <c r="R116" s="145"/>
      <c r="S116" s="145"/>
      <c r="T116" s="145"/>
      <c r="U116" s="145"/>
    </row>
    <row r="117" spans="1:21" s="71" customFormat="1" ht="27.95" customHeight="1" x14ac:dyDescent="0.35">
      <c r="A117" s="88" t="s">
        <v>45</v>
      </c>
      <c r="B117" s="88" t="s">
        <v>44</v>
      </c>
      <c r="C117" s="90">
        <v>44.28</v>
      </c>
      <c r="D117" s="91" t="s">
        <v>23</v>
      </c>
      <c r="E117" s="91" t="s">
        <v>105</v>
      </c>
      <c r="F117" s="121">
        <f>C117*2.5</f>
        <v>110.7</v>
      </c>
      <c r="G117" s="87" t="s">
        <v>252</v>
      </c>
      <c r="H117" s="145" t="s">
        <v>268</v>
      </c>
      <c r="I117" s="145"/>
      <c r="J117" s="145"/>
      <c r="K117" s="145"/>
      <c r="L117" s="145"/>
      <c r="M117" s="145"/>
      <c r="N117" s="145"/>
      <c r="O117" s="145"/>
      <c r="P117" s="145"/>
      <c r="Q117" s="145"/>
      <c r="R117" s="145"/>
      <c r="S117" s="145"/>
      <c r="T117" s="145"/>
      <c r="U117" s="145"/>
    </row>
    <row r="118" spans="1:21" s="71" customFormat="1" ht="27.95" customHeight="1" x14ac:dyDescent="0.35">
      <c r="A118" s="88" t="s">
        <v>220</v>
      </c>
      <c r="B118" s="88" t="s">
        <v>44</v>
      </c>
      <c r="C118" s="90">
        <v>46.47</v>
      </c>
      <c r="D118" s="91" t="s">
        <v>23</v>
      </c>
      <c r="E118" s="91" t="s">
        <v>105</v>
      </c>
      <c r="F118" s="121">
        <f>C118*2.5</f>
        <v>116.175</v>
      </c>
      <c r="G118" s="87" t="s">
        <v>252</v>
      </c>
      <c r="H118" s="145" t="s">
        <v>281</v>
      </c>
      <c r="I118" s="145"/>
      <c r="J118" s="145"/>
      <c r="K118" s="145"/>
      <c r="L118" s="145"/>
      <c r="M118" s="145"/>
      <c r="N118" s="145"/>
      <c r="O118" s="145"/>
      <c r="P118" s="145"/>
      <c r="Q118" s="145"/>
      <c r="R118" s="145"/>
      <c r="S118" s="145"/>
      <c r="T118" s="145"/>
      <c r="U118" s="145"/>
    </row>
    <row r="119" spans="1:21" s="71" customFormat="1" ht="27.95" customHeight="1" x14ac:dyDescent="0.35">
      <c r="A119" s="89" t="s">
        <v>46</v>
      </c>
      <c r="B119" s="89" t="s">
        <v>43</v>
      </c>
      <c r="C119" s="123">
        <v>58.71</v>
      </c>
      <c r="D119" s="91" t="s">
        <v>23</v>
      </c>
      <c r="E119" s="91" t="s">
        <v>105</v>
      </c>
      <c r="F119" s="121">
        <f>C119*2.75</f>
        <v>161.45250000000001</v>
      </c>
      <c r="G119" s="133" t="s">
        <v>214</v>
      </c>
      <c r="H119" s="133"/>
      <c r="I119" s="133"/>
      <c r="J119" s="133"/>
      <c r="K119" s="133"/>
      <c r="L119" s="133"/>
      <c r="M119" s="133"/>
      <c r="N119" s="133"/>
      <c r="O119" s="133"/>
      <c r="P119" s="133"/>
      <c r="Q119" s="133"/>
      <c r="R119" s="133"/>
      <c r="S119" s="133"/>
      <c r="T119" s="133"/>
      <c r="U119" s="133"/>
    </row>
    <row r="120" spans="1:21" s="71" customFormat="1" ht="27.95" customHeight="1" x14ac:dyDescent="0.35">
      <c r="A120" s="89" t="s">
        <v>177</v>
      </c>
      <c r="B120" s="89" t="s">
        <v>43</v>
      </c>
      <c r="C120" s="123">
        <v>49.51</v>
      </c>
      <c r="D120" s="91" t="s">
        <v>12</v>
      </c>
      <c r="E120" s="91" t="s">
        <v>105</v>
      </c>
      <c r="F120" s="121">
        <f>C120*2.5</f>
        <v>123.77499999999999</v>
      </c>
      <c r="G120" s="133" t="s">
        <v>174</v>
      </c>
      <c r="H120" s="133"/>
      <c r="I120" s="133"/>
      <c r="J120" s="133"/>
      <c r="K120" s="133"/>
      <c r="L120" s="133"/>
      <c r="M120" s="133"/>
      <c r="N120" s="133"/>
      <c r="O120" s="133"/>
      <c r="P120" s="133"/>
      <c r="Q120" s="133"/>
      <c r="R120" s="133"/>
      <c r="S120" s="133"/>
      <c r="T120" s="133"/>
      <c r="U120" s="133"/>
    </row>
    <row r="121" spans="1:21" s="71" customFormat="1" ht="27.95" customHeight="1" x14ac:dyDescent="0.35">
      <c r="A121" s="89" t="s">
        <v>166</v>
      </c>
      <c r="B121" s="89" t="s">
        <v>44</v>
      </c>
      <c r="C121" s="123">
        <v>58.71</v>
      </c>
      <c r="D121" s="91" t="s">
        <v>12</v>
      </c>
      <c r="E121" s="91" t="s">
        <v>104</v>
      </c>
      <c r="F121" s="121">
        <f>C121*2.27</f>
        <v>133.27170000000001</v>
      </c>
      <c r="G121" s="133" t="s">
        <v>246</v>
      </c>
      <c r="H121" s="133"/>
      <c r="I121" s="133"/>
      <c r="J121" s="133"/>
      <c r="K121" s="133"/>
      <c r="L121" s="133"/>
      <c r="M121" s="133"/>
      <c r="N121" s="133"/>
      <c r="O121" s="133"/>
      <c r="P121" s="133"/>
      <c r="Q121" s="133"/>
      <c r="R121" s="133"/>
      <c r="S121" s="133"/>
      <c r="T121" s="133"/>
      <c r="U121" s="133"/>
    </row>
    <row r="122" spans="1:21" s="71" customFormat="1" ht="27.95" customHeight="1" x14ac:dyDescent="0.35">
      <c r="A122" s="89" t="s">
        <v>165</v>
      </c>
      <c r="B122" s="89" t="s">
        <v>145</v>
      </c>
      <c r="C122" s="123">
        <v>50.39</v>
      </c>
      <c r="D122" s="91" t="s">
        <v>12</v>
      </c>
      <c r="E122" s="91" t="s">
        <v>104</v>
      </c>
      <c r="F122" s="121">
        <f>C122*2.5</f>
        <v>125.97499999999999</v>
      </c>
      <c r="G122" s="133" t="s">
        <v>247</v>
      </c>
      <c r="H122" s="133"/>
      <c r="I122" s="133"/>
      <c r="J122" s="133"/>
      <c r="K122" s="133"/>
      <c r="L122" s="133"/>
      <c r="M122" s="133"/>
      <c r="N122" s="133"/>
      <c r="O122" s="133"/>
      <c r="P122" s="133"/>
      <c r="Q122" s="133"/>
      <c r="R122" s="133"/>
      <c r="S122" s="133"/>
      <c r="T122" s="133"/>
      <c r="U122" s="133"/>
    </row>
    <row r="123" spans="1:21" s="71" customFormat="1" ht="27.95" customHeight="1" x14ac:dyDescent="0.35">
      <c r="A123" s="99"/>
      <c r="B123" s="99"/>
      <c r="C123" s="125"/>
      <c r="D123" s="101"/>
      <c r="E123" s="101"/>
      <c r="F123" s="122"/>
      <c r="G123" s="105"/>
      <c r="H123" s="105"/>
      <c r="I123" s="105"/>
      <c r="J123" s="105"/>
      <c r="K123" s="105"/>
      <c r="L123" s="105"/>
      <c r="M123" s="105"/>
      <c r="N123" s="105"/>
      <c r="O123" s="105"/>
      <c r="P123" s="105"/>
      <c r="Q123" s="105"/>
      <c r="R123" s="105"/>
      <c r="S123" s="105"/>
      <c r="T123" s="105"/>
      <c r="U123" s="105"/>
    </row>
    <row r="124" spans="1:21" s="71" customFormat="1" ht="27.95" customHeight="1" thickBot="1" x14ac:dyDescent="0.4">
      <c r="A124" s="127" t="s">
        <v>47</v>
      </c>
      <c r="B124" s="128"/>
      <c r="C124" s="128"/>
      <c r="D124" s="128"/>
      <c r="E124" s="128"/>
      <c r="F124" s="128"/>
      <c r="G124" s="128"/>
      <c r="H124" s="128"/>
      <c r="I124" s="128"/>
      <c r="J124" s="128"/>
      <c r="K124" s="128"/>
      <c r="L124" s="128"/>
      <c r="M124" s="128"/>
      <c r="N124" s="128"/>
      <c r="O124" s="128"/>
      <c r="P124" s="128"/>
      <c r="Q124" s="128"/>
      <c r="R124" s="128"/>
      <c r="S124" s="128"/>
      <c r="T124" s="128"/>
      <c r="U124" s="128"/>
    </row>
    <row r="125" spans="1:21" s="71" customFormat="1" ht="27.95" customHeight="1" thickBot="1" x14ac:dyDescent="0.4">
      <c r="A125" s="78" t="s">
        <v>4</v>
      </c>
      <c r="B125" s="79" t="s">
        <v>5</v>
      </c>
      <c r="C125" s="79" t="s">
        <v>6</v>
      </c>
      <c r="D125" s="80" t="s">
        <v>7</v>
      </c>
      <c r="E125" s="80" t="s">
        <v>103</v>
      </c>
      <c r="F125" s="81" t="s">
        <v>16</v>
      </c>
      <c r="G125" s="152" t="s">
        <v>49</v>
      </c>
      <c r="H125" s="140"/>
      <c r="I125" s="140"/>
      <c r="J125" s="140"/>
      <c r="K125" s="140"/>
      <c r="L125" s="140"/>
      <c r="M125" s="140"/>
      <c r="N125" s="140"/>
      <c r="O125" s="140"/>
      <c r="P125" s="140"/>
      <c r="Q125" s="140"/>
      <c r="R125" s="140"/>
      <c r="S125" s="140"/>
      <c r="T125" s="140"/>
      <c r="U125" s="141"/>
    </row>
    <row r="126" spans="1:21" s="71" customFormat="1" ht="27.95" customHeight="1" x14ac:dyDescent="0.35">
      <c r="A126" s="82" t="s">
        <v>234</v>
      </c>
      <c r="B126" s="82" t="s">
        <v>41</v>
      </c>
      <c r="C126" s="84">
        <v>54.79</v>
      </c>
      <c r="D126" s="85" t="s">
        <v>12</v>
      </c>
      <c r="E126" s="85" t="s">
        <v>105</v>
      </c>
      <c r="F126" s="120">
        <f>C126*2.5</f>
        <v>136.97499999999999</v>
      </c>
      <c r="G126" s="160" t="s">
        <v>230</v>
      </c>
      <c r="H126" s="161"/>
      <c r="I126" s="161"/>
      <c r="J126" s="161"/>
      <c r="K126" s="161"/>
      <c r="L126" s="161"/>
      <c r="M126" s="161"/>
      <c r="N126" s="161"/>
      <c r="O126" s="161"/>
      <c r="P126" s="161"/>
      <c r="Q126" s="161"/>
      <c r="R126" s="161"/>
      <c r="S126" s="161"/>
      <c r="T126" s="161"/>
      <c r="U126" s="161"/>
    </row>
    <row r="127" spans="1:21" s="71" customFormat="1" ht="27.95" customHeight="1" x14ac:dyDescent="0.35">
      <c r="A127" s="82" t="s">
        <v>236</v>
      </c>
      <c r="B127" s="82" t="s">
        <v>41</v>
      </c>
      <c r="C127" s="84">
        <v>56.75</v>
      </c>
      <c r="D127" s="85" t="s">
        <v>12</v>
      </c>
      <c r="E127" s="85" t="s">
        <v>105</v>
      </c>
      <c r="F127" s="120">
        <f>C127*2.5</f>
        <v>141.875</v>
      </c>
      <c r="G127" s="160" t="s">
        <v>230</v>
      </c>
      <c r="H127" s="161"/>
      <c r="I127" s="161"/>
      <c r="J127" s="161"/>
      <c r="K127" s="161"/>
      <c r="L127" s="161"/>
      <c r="M127" s="161"/>
      <c r="N127" s="161"/>
      <c r="O127" s="161"/>
      <c r="P127" s="161"/>
      <c r="Q127" s="161"/>
      <c r="R127" s="161"/>
      <c r="S127" s="161"/>
      <c r="T127" s="161"/>
      <c r="U127" s="161"/>
    </row>
    <row r="128" spans="1:21" s="71" customFormat="1" ht="27.95" customHeight="1" x14ac:dyDescent="0.35">
      <c r="A128" s="82" t="s">
        <v>234</v>
      </c>
      <c r="B128" s="88" t="s">
        <v>150</v>
      </c>
      <c r="C128" s="90">
        <v>47.95</v>
      </c>
      <c r="D128" s="91" t="s">
        <v>12</v>
      </c>
      <c r="E128" s="91" t="s">
        <v>105</v>
      </c>
      <c r="F128" s="121">
        <f>C128*2.5</f>
        <v>119.875</v>
      </c>
      <c r="G128" s="133" t="s">
        <v>229</v>
      </c>
      <c r="H128" s="133"/>
      <c r="I128" s="133"/>
      <c r="J128" s="133"/>
      <c r="K128" s="133"/>
      <c r="L128" s="133"/>
      <c r="M128" s="133"/>
      <c r="N128" s="133"/>
      <c r="O128" s="133"/>
      <c r="P128" s="133"/>
      <c r="Q128" s="133"/>
      <c r="R128" s="133"/>
      <c r="S128" s="133"/>
      <c r="T128" s="133"/>
      <c r="U128" s="133"/>
    </row>
    <row r="129" spans="1:21" s="71" customFormat="1" ht="27.95" customHeight="1" x14ac:dyDescent="0.35">
      <c r="A129" s="82" t="s">
        <v>236</v>
      </c>
      <c r="B129" s="88" t="s">
        <v>150</v>
      </c>
      <c r="C129" s="90">
        <v>49.9</v>
      </c>
      <c r="D129" s="91" t="s">
        <v>12</v>
      </c>
      <c r="E129" s="91" t="s">
        <v>105</v>
      </c>
      <c r="F129" s="121">
        <f>C129*2.5</f>
        <v>124.75</v>
      </c>
      <c r="G129" s="133" t="s">
        <v>229</v>
      </c>
      <c r="H129" s="133"/>
      <c r="I129" s="133"/>
      <c r="J129" s="133"/>
      <c r="K129" s="133"/>
      <c r="L129" s="133"/>
      <c r="M129" s="133"/>
      <c r="N129" s="133"/>
      <c r="O129" s="133"/>
      <c r="P129" s="133"/>
      <c r="Q129" s="133"/>
      <c r="R129" s="133"/>
      <c r="S129" s="133"/>
      <c r="T129" s="133"/>
      <c r="U129" s="133"/>
    </row>
    <row r="130" spans="1:21" s="71" customFormat="1" ht="27.95" customHeight="1" x14ac:dyDescent="0.35">
      <c r="A130" s="82" t="s">
        <v>234</v>
      </c>
      <c r="B130" s="88" t="s">
        <v>44</v>
      </c>
      <c r="C130" s="90">
        <v>48.92</v>
      </c>
      <c r="D130" s="91" t="s">
        <v>12</v>
      </c>
      <c r="E130" s="91" t="s">
        <v>105</v>
      </c>
      <c r="F130" s="121">
        <f>C130*2.27</f>
        <v>111.0484</v>
      </c>
      <c r="G130" s="133" t="s">
        <v>228</v>
      </c>
      <c r="H130" s="133"/>
      <c r="I130" s="133"/>
      <c r="J130" s="133"/>
      <c r="K130" s="133"/>
      <c r="L130" s="133"/>
      <c r="M130" s="133"/>
      <c r="N130" s="133"/>
      <c r="O130" s="133"/>
      <c r="P130" s="133"/>
      <c r="Q130" s="133"/>
      <c r="R130" s="133"/>
      <c r="S130" s="133"/>
      <c r="T130" s="133"/>
      <c r="U130" s="133"/>
    </row>
    <row r="131" spans="1:21" s="71" customFormat="1" ht="27.95" customHeight="1" x14ac:dyDescent="0.35">
      <c r="A131" s="82" t="s">
        <v>236</v>
      </c>
      <c r="B131" s="88" t="s">
        <v>44</v>
      </c>
      <c r="C131" s="90">
        <v>48.92</v>
      </c>
      <c r="D131" s="91" t="s">
        <v>12</v>
      </c>
      <c r="E131" s="91" t="s">
        <v>105</v>
      </c>
      <c r="F131" s="121">
        <f>C131*2.27</f>
        <v>111.0484</v>
      </c>
      <c r="G131" s="133" t="s">
        <v>228</v>
      </c>
      <c r="H131" s="133"/>
      <c r="I131" s="133"/>
      <c r="J131" s="133"/>
      <c r="K131" s="133"/>
      <c r="L131" s="133"/>
      <c r="M131" s="133"/>
      <c r="N131" s="133"/>
      <c r="O131" s="133"/>
      <c r="P131" s="133"/>
      <c r="Q131" s="133"/>
      <c r="R131" s="133"/>
      <c r="S131" s="133"/>
      <c r="T131" s="133"/>
      <c r="U131" s="133"/>
    </row>
    <row r="132" spans="1:21" s="71" customFormat="1" ht="27.95" customHeight="1" x14ac:dyDescent="0.35">
      <c r="A132" s="82" t="s">
        <v>271</v>
      </c>
      <c r="B132" s="82" t="s">
        <v>221</v>
      </c>
      <c r="C132" s="84">
        <v>57.73</v>
      </c>
      <c r="D132" s="85" t="s">
        <v>12</v>
      </c>
      <c r="E132" s="85" t="s">
        <v>105</v>
      </c>
      <c r="F132" s="120">
        <f>C132*2.27</f>
        <v>131.0471</v>
      </c>
      <c r="G132" s="134" t="s">
        <v>275</v>
      </c>
      <c r="H132" s="135"/>
      <c r="I132" s="135"/>
      <c r="J132" s="135"/>
      <c r="K132" s="135"/>
      <c r="L132" s="135"/>
      <c r="M132" s="135"/>
      <c r="N132" s="135"/>
      <c r="O132" s="135"/>
      <c r="P132" s="135"/>
      <c r="Q132" s="135"/>
      <c r="R132" s="135"/>
      <c r="S132" s="135"/>
      <c r="T132" s="135"/>
      <c r="U132" s="136"/>
    </row>
    <row r="133" spans="1:21" s="71" customFormat="1" ht="27.95" customHeight="1" x14ac:dyDescent="0.35">
      <c r="A133" s="89" t="s">
        <v>177</v>
      </c>
      <c r="B133" s="89" t="s">
        <v>43</v>
      </c>
      <c r="C133" s="123">
        <v>49.51</v>
      </c>
      <c r="D133" s="91" t="s">
        <v>12</v>
      </c>
      <c r="E133" s="91" t="s">
        <v>105</v>
      </c>
      <c r="F133" s="121">
        <f>C133*2.5</f>
        <v>123.77499999999999</v>
      </c>
      <c r="G133" s="133" t="s">
        <v>215</v>
      </c>
      <c r="H133" s="133"/>
      <c r="I133" s="133"/>
      <c r="J133" s="133"/>
      <c r="K133" s="133"/>
      <c r="L133" s="133"/>
      <c r="M133" s="133"/>
      <c r="N133" s="133"/>
      <c r="O133" s="133"/>
      <c r="P133" s="133"/>
      <c r="Q133" s="133"/>
      <c r="R133" s="133"/>
      <c r="S133" s="133"/>
      <c r="T133" s="133"/>
      <c r="U133" s="133"/>
    </row>
    <row r="134" spans="1:21" s="71" customFormat="1" ht="27.95" customHeight="1" x14ac:dyDescent="0.35">
      <c r="A134" s="88" t="s">
        <v>48</v>
      </c>
      <c r="B134" s="88" t="s">
        <v>43</v>
      </c>
      <c r="C134" s="90">
        <v>42.07</v>
      </c>
      <c r="D134" s="91" t="s">
        <v>23</v>
      </c>
      <c r="E134" s="91" t="s">
        <v>105</v>
      </c>
      <c r="F134" s="121">
        <f>C134*2.75</f>
        <v>115.6925</v>
      </c>
      <c r="G134" s="87" t="s">
        <v>252</v>
      </c>
      <c r="H134" s="145" t="s">
        <v>269</v>
      </c>
      <c r="I134" s="145"/>
      <c r="J134" s="145"/>
      <c r="K134" s="145"/>
      <c r="L134" s="145"/>
      <c r="M134" s="145"/>
      <c r="N134" s="145"/>
      <c r="O134" s="145"/>
      <c r="P134" s="145"/>
      <c r="Q134" s="145"/>
      <c r="R134" s="145"/>
      <c r="S134" s="145"/>
      <c r="T134" s="145"/>
      <c r="U134" s="145"/>
    </row>
    <row r="135" spans="1:21" s="71" customFormat="1" ht="27.95" customHeight="1" x14ac:dyDescent="0.35">
      <c r="A135" s="88" t="s">
        <v>48</v>
      </c>
      <c r="B135" s="88" t="s">
        <v>44</v>
      </c>
      <c r="C135" s="90">
        <v>46.23</v>
      </c>
      <c r="D135" s="91" t="s">
        <v>23</v>
      </c>
      <c r="E135" s="91" t="s">
        <v>105</v>
      </c>
      <c r="F135" s="121">
        <f>C135*2.5</f>
        <v>115.57499999999999</v>
      </c>
      <c r="G135" s="87" t="s">
        <v>252</v>
      </c>
      <c r="H135" s="145" t="s">
        <v>269</v>
      </c>
      <c r="I135" s="145"/>
      <c r="J135" s="145"/>
      <c r="K135" s="145"/>
      <c r="L135" s="145"/>
      <c r="M135" s="145"/>
      <c r="N135" s="145"/>
      <c r="O135" s="145"/>
      <c r="P135" s="145"/>
      <c r="Q135" s="145"/>
      <c r="R135" s="145"/>
      <c r="S135" s="145"/>
      <c r="T135" s="145"/>
      <c r="U135" s="145"/>
    </row>
    <row r="136" spans="1:21" s="71" customFormat="1" ht="27.95" customHeight="1" x14ac:dyDescent="0.35">
      <c r="A136" s="88" t="s">
        <v>144</v>
      </c>
      <c r="B136" s="88" t="s">
        <v>158</v>
      </c>
      <c r="C136" s="90">
        <v>45.01</v>
      </c>
      <c r="D136" s="91" t="s">
        <v>23</v>
      </c>
      <c r="E136" s="91" t="s">
        <v>105</v>
      </c>
      <c r="F136" s="121">
        <f>C136*2.75</f>
        <v>123.77749999999999</v>
      </c>
      <c r="G136" s="87" t="s">
        <v>252</v>
      </c>
      <c r="H136" s="145" t="s">
        <v>270</v>
      </c>
      <c r="I136" s="145"/>
      <c r="J136" s="145"/>
      <c r="K136" s="145"/>
      <c r="L136" s="145"/>
      <c r="M136" s="145"/>
      <c r="N136" s="145"/>
      <c r="O136" s="145"/>
      <c r="P136" s="145"/>
      <c r="Q136" s="145"/>
      <c r="R136" s="145"/>
      <c r="S136" s="145"/>
      <c r="T136" s="145"/>
      <c r="U136" s="145"/>
    </row>
    <row r="137" spans="1:21" s="71" customFormat="1" ht="27.95" customHeight="1" x14ac:dyDescent="0.35">
      <c r="A137" s="88" t="s">
        <v>154</v>
      </c>
      <c r="B137" s="88" t="s">
        <v>190</v>
      </c>
      <c r="C137" s="90">
        <v>46.96</v>
      </c>
      <c r="D137" s="91" t="s">
        <v>23</v>
      </c>
      <c r="E137" s="91" t="s">
        <v>105</v>
      </c>
      <c r="F137" s="121">
        <f>C137*2.5</f>
        <v>117.4</v>
      </c>
      <c r="G137" s="87" t="s">
        <v>248</v>
      </c>
      <c r="H137" s="145" t="s">
        <v>337</v>
      </c>
      <c r="I137" s="145"/>
      <c r="J137" s="145"/>
      <c r="K137" s="145"/>
      <c r="L137" s="145"/>
      <c r="M137" s="145"/>
      <c r="N137" s="145"/>
      <c r="O137" s="145"/>
      <c r="P137" s="145"/>
      <c r="Q137" s="145"/>
      <c r="R137" s="145"/>
      <c r="S137" s="145"/>
      <c r="T137" s="145"/>
      <c r="U137" s="145"/>
    </row>
    <row r="138" spans="1:21" s="71" customFormat="1" ht="27.95" customHeight="1" x14ac:dyDescent="0.35">
      <c r="A138" s="88" t="s">
        <v>154</v>
      </c>
      <c r="B138" s="88" t="s">
        <v>191</v>
      </c>
      <c r="C138" s="90">
        <v>48.92</v>
      </c>
      <c r="D138" s="91" t="s">
        <v>23</v>
      </c>
      <c r="E138" s="91" t="s">
        <v>105</v>
      </c>
      <c r="F138" s="121">
        <f>C138*2.5</f>
        <v>122.30000000000001</v>
      </c>
      <c r="G138" s="87" t="s">
        <v>248</v>
      </c>
      <c r="H138" s="145" t="s">
        <v>337</v>
      </c>
      <c r="I138" s="145"/>
      <c r="J138" s="145"/>
      <c r="K138" s="145"/>
      <c r="L138" s="145"/>
      <c r="M138" s="145"/>
      <c r="N138" s="145"/>
      <c r="O138" s="145"/>
      <c r="P138" s="145"/>
      <c r="Q138" s="145"/>
      <c r="R138" s="145"/>
      <c r="S138" s="145"/>
      <c r="T138" s="145"/>
      <c r="U138" s="145"/>
    </row>
    <row r="139" spans="1:21" s="71" customFormat="1" ht="27.95" customHeight="1" x14ac:dyDescent="0.35">
      <c r="A139" s="89" t="s">
        <v>166</v>
      </c>
      <c r="B139" s="89" t="s">
        <v>221</v>
      </c>
      <c r="C139" s="123">
        <v>60.67</v>
      </c>
      <c r="D139" s="91" t="s">
        <v>12</v>
      </c>
      <c r="E139" s="91" t="s">
        <v>104</v>
      </c>
      <c r="F139" s="121">
        <f>C139*2.27</f>
        <v>137.7209</v>
      </c>
      <c r="G139" s="133" t="s">
        <v>212</v>
      </c>
      <c r="H139" s="133"/>
      <c r="I139" s="133"/>
      <c r="J139" s="133"/>
      <c r="K139" s="133"/>
      <c r="L139" s="133"/>
      <c r="M139" s="133"/>
      <c r="N139" s="133"/>
      <c r="O139" s="133"/>
      <c r="P139" s="133"/>
      <c r="Q139" s="133"/>
      <c r="R139" s="133"/>
      <c r="S139" s="133"/>
      <c r="T139" s="133"/>
      <c r="U139" s="133"/>
    </row>
    <row r="140" spans="1:21" s="71" customFormat="1" ht="27.95" customHeight="1" x14ac:dyDescent="0.35">
      <c r="A140" s="99"/>
      <c r="B140" s="99"/>
      <c r="C140" s="125"/>
      <c r="D140" s="101"/>
      <c r="E140" s="101"/>
      <c r="F140" s="122"/>
      <c r="G140" s="105"/>
      <c r="H140" s="105"/>
      <c r="I140" s="105"/>
      <c r="J140" s="105"/>
      <c r="K140" s="105"/>
      <c r="L140" s="105"/>
      <c r="M140" s="105"/>
      <c r="N140" s="105"/>
      <c r="O140" s="105"/>
      <c r="P140" s="105"/>
      <c r="Q140" s="105"/>
      <c r="R140" s="105"/>
      <c r="S140" s="105"/>
      <c r="T140" s="105"/>
      <c r="U140" s="105"/>
    </row>
    <row r="141" spans="1:21" s="71" customFormat="1" ht="27.95" customHeight="1" x14ac:dyDescent="0.35">
      <c r="A141" s="99"/>
      <c r="B141" s="99"/>
      <c r="C141" s="125"/>
      <c r="D141" s="101"/>
      <c r="E141" s="101"/>
      <c r="F141" s="122"/>
      <c r="G141" s="105"/>
      <c r="H141" s="105"/>
      <c r="I141" s="105"/>
      <c r="J141" s="105"/>
      <c r="K141" s="105"/>
      <c r="L141" s="105"/>
      <c r="M141" s="105"/>
      <c r="N141" s="105"/>
      <c r="O141" s="105"/>
      <c r="P141" s="105"/>
      <c r="Q141" s="105"/>
      <c r="R141" s="105"/>
      <c r="S141" s="105"/>
      <c r="T141" s="105"/>
      <c r="U141" s="105"/>
    </row>
    <row r="142" spans="1:21" s="71" customFormat="1" ht="27.95" customHeight="1" x14ac:dyDescent="0.35">
      <c r="A142" s="76" t="s">
        <v>139</v>
      </c>
      <c r="D142" s="77"/>
      <c r="E142" s="77"/>
      <c r="F142" s="77"/>
    </row>
    <row r="143" spans="1:21" s="71" customFormat="1" ht="27.95" customHeight="1" x14ac:dyDescent="0.35">
      <c r="A143" s="167" t="s">
        <v>171</v>
      </c>
      <c r="B143" s="167"/>
      <c r="C143" s="167"/>
      <c r="D143" s="167"/>
      <c r="E143" s="167"/>
      <c r="F143" s="167"/>
      <c r="G143" s="167"/>
      <c r="H143" s="167"/>
      <c r="I143" s="167"/>
      <c r="J143" s="167"/>
      <c r="K143" s="167"/>
      <c r="L143" s="167"/>
      <c r="M143" s="167"/>
      <c r="N143" s="167"/>
      <c r="O143" s="167"/>
      <c r="P143" s="167"/>
      <c r="Q143" s="167"/>
      <c r="R143" s="167"/>
      <c r="S143" s="167"/>
      <c r="T143" s="167"/>
      <c r="U143" s="167"/>
    </row>
    <row r="144" spans="1:21" s="71" customFormat="1" ht="27.95" customHeight="1" x14ac:dyDescent="0.35">
      <c r="A144" s="167" t="s">
        <v>277</v>
      </c>
      <c r="B144" s="167"/>
      <c r="C144" s="167"/>
      <c r="D144" s="167"/>
      <c r="E144" s="167"/>
      <c r="F144" s="167"/>
      <c r="G144" s="167"/>
      <c r="H144" s="167"/>
      <c r="I144" s="167"/>
      <c r="J144" s="167"/>
      <c r="K144" s="167"/>
      <c r="L144" s="167"/>
      <c r="M144" s="167"/>
      <c r="N144" s="167"/>
      <c r="O144" s="167"/>
      <c r="P144" s="167"/>
      <c r="Q144" s="167"/>
      <c r="R144" s="167"/>
      <c r="S144" s="167"/>
      <c r="T144" s="167"/>
      <c r="U144" s="167"/>
    </row>
    <row r="145" spans="1:21" ht="16.5" customHeight="1" x14ac:dyDescent="0.35">
      <c r="A145" s="50"/>
      <c r="B145" s="50"/>
      <c r="C145" s="50"/>
      <c r="D145" s="51"/>
      <c r="E145" s="51"/>
      <c r="F145" s="51"/>
      <c r="G145" s="50"/>
      <c r="H145" s="50"/>
      <c r="I145" s="50"/>
      <c r="J145" s="50"/>
      <c r="K145" s="50"/>
      <c r="L145" s="50"/>
      <c r="M145" s="50"/>
      <c r="N145" s="50"/>
      <c r="O145" s="50"/>
      <c r="P145" s="50"/>
      <c r="Q145" s="50"/>
      <c r="R145" s="50"/>
      <c r="S145" s="50"/>
      <c r="T145" s="50"/>
      <c r="U145" s="50"/>
    </row>
    <row r="146" spans="1:21" ht="18.75" x14ac:dyDescent="0.3">
      <c r="A146" s="33"/>
    </row>
    <row r="147" spans="1:21" ht="11.25" customHeight="1" x14ac:dyDescent="0.3">
      <c r="A147" s="33"/>
    </row>
    <row r="148" spans="1:21" x14ac:dyDescent="0.25">
      <c r="A148" s="37"/>
    </row>
  </sheetData>
  <mergeCells count="113">
    <mergeCell ref="G86:U86"/>
    <mergeCell ref="H102:U102"/>
    <mergeCell ref="H94:U94"/>
    <mergeCell ref="G84:U84"/>
    <mergeCell ref="G92:U92"/>
    <mergeCell ref="H89:U89"/>
    <mergeCell ref="H136:U136"/>
    <mergeCell ref="H137:U137"/>
    <mergeCell ref="H138:U138"/>
    <mergeCell ref="H134:U134"/>
    <mergeCell ref="H135:U135"/>
    <mergeCell ref="G90:U90"/>
    <mergeCell ref="H88:U88"/>
    <mergeCell ref="G85:U85"/>
    <mergeCell ref="H87:U87"/>
    <mergeCell ref="A144:U144"/>
    <mergeCell ref="A143:U143"/>
    <mergeCell ref="G122:U122"/>
    <mergeCell ref="G119:U119"/>
    <mergeCell ref="G121:U121"/>
    <mergeCell ref="G113:U113"/>
    <mergeCell ref="G120:U120"/>
    <mergeCell ref="H96:U96"/>
    <mergeCell ref="H97:U97"/>
    <mergeCell ref="H98:U98"/>
    <mergeCell ref="H99:U99"/>
    <mergeCell ref="H100:U100"/>
    <mergeCell ref="H101:U101"/>
    <mergeCell ref="H117:U117"/>
    <mergeCell ref="H118:U118"/>
    <mergeCell ref="H115:U115"/>
    <mergeCell ref="H116:U116"/>
    <mergeCell ref="G139:U139"/>
    <mergeCell ref="G132:U132"/>
    <mergeCell ref="G128:U128"/>
    <mergeCell ref="G133:U133"/>
    <mergeCell ref="G130:U130"/>
    <mergeCell ref="G125:U125"/>
    <mergeCell ref="G112:U112"/>
    <mergeCell ref="G67:U67"/>
    <mergeCell ref="G83:U83"/>
    <mergeCell ref="G73:U73"/>
    <mergeCell ref="H78:U78"/>
    <mergeCell ref="H79:U79"/>
    <mergeCell ref="G68:U68"/>
    <mergeCell ref="G69:U69"/>
    <mergeCell ref="G74:U74"/>
    <mergeCell ref="G75:U75"/>
    <mergeCell ref="A82:U82"/>
    <mergeCell ref="G77:U77"/>
    <mergeCell ref="A1:U1"/>
    <mergeCell ref="A2:U2"/>
    <mergeCell ref="A4:U4"/>
    <mergeCell ref="G47:U47"/>
    <mergeCell ref="G127:U127"/>
    <mergeCell ref="G129:U129"/>
    <mergeCell ref="G131:U131"/>
    <mergeCell ref="G111:U111"/>
    <mergeCell ref="G66:U66"/>
    <mergeCell ref="G91:U91"/>
    <mergeCell ref="G95:U95"/>
    <mergeCell ref="G76:U76"/>
    <mergeCell ref="A107:U107"/>
    <mergeCell ref="G110:U110"/>
    <mergeCell ref="G93:U93"/>
    <mergeCell ref="G114:U114"/>
    <mergeCell ref="G109:U109"/>
    <mergeCell ref="G126:U126"/>
    <mergeCell ref="A6:I6"/>
    <mergeCell ref="G31:U31"/>
    <mergeCell ref="G30:U30"/>
    <mergeCell ref="G19:U19"/>
    <mergeCell ref="G27:U27"/>
    <mergeCell ref="G49:U49"/>
    <mergeCell ref="G38:U38"/>
    <mergeCell ref="G44:U44"/>
    <mergeCell ref="A41:U41"/>
    <mergeCell ref="G65:U65"/>
    <mergeCell ref="G56:U56"/>
    <mergeCell ref="G61:U61"/>
    <mergeCell ref="G58:U58"/>
    <mergeCell ref="G60:U60"/>
    <mergeCell ref="H51:U51"/>
    <mergeCell ref="G59:U59"/>
    <mergeCell ref="G50:U50"/>
    <mergeCell ref="G43:U43"/>
    <mergeCell ref="G48:U48"/>
    <mergeCell ref="A54:M54"/>
    <mergeCell ref="G62:U62"/>
    <mergeCell ref="G57:U57"/>
    <mergeCell ref="K3:U3"/>
    <mergeCell ref="G36:U36"/>
    <mergeCell ref="G37:U37"/>
    <mergeCell ref="G28:U28"/>
    <mergeCell ref="G22:U22"/>
    <mergeCell ref="G8:U8"/>
    <mergeCell ref="G17:U17"/>
    <mergeCell ref="G20:U20"/>
    <mergeCell ref="G35:U35"/>
    <mergeCell ref="G18:U18"/>
    <mergeCell ref="G32:U32"/>
    <mergeCell ref="G11:U11"/>
    <mergeCell ref="H14:U14"/>
    <mergeCell ref="H9:U9"/>
    <mergeCell ref="H10:U10"/>
    <mergeCell ref="H13:U13"/>
    <mergeCell ref="H23:U23"/>
    <mergeCell ref="H24:U24"/>
    <mergeCell ref="H25:U25"/>
    <mergeCell ref="H26:U26"/>
    <mergeCell ref="H34:U34"/>
    <mergeCell ref="G21:U21"/>
    <mergeCell ref="G33:U33"/>
  </mergeCells>
  <pageMargins left="0.5" right="0.5" top="0.31496062992126" bottom="0.39370078740157499" header="0.31496062992126" footer="0.196850393700787"/>
  <pageSetup paperSize="5" scale="40" fitToHeight="5" orientation="landscape" r:id="rId1"/>
  <rowBreaks count="1" manualBreakCount="1">
    <brk id="45" max="16383" man="1"/>
  </rowBreaks>
  <ignoredErrors>
    <ignoredError sqref="F9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31"/>
  <sheetViews>
    <sheetView tabSelected="1" topLeftCell="A94" zoomScale="80" zoomScaleNormal="80" workbookViewId="0">
      <selection activeCell="F111" sqref="F111:T111"/>
    </sheetView>
  </sheetViews>
  <sheetFormatPr defaultRowHeight="15" x14ac:dyDescent="0.25"/>
  <cols>
    <col min="1" max="1" width="37.140625" customWidth="1"/>
    <col min="2" max="2" width="17" customWidth="1"/>
    <col min="3" max="3" width="14.28515625" customWidth="1"/>
    <col min="5" max="5" width="5.85546875" bestFit="1" customWidth="1"/>
    <col min="6" max="6" width="11.140625" customWidth="1"/>
    <col min="18" max="18" width="6.85546875" customWidth="1"/>
    <col min="19" max="19" width="1.28515625" customWidth="1"/>
    <col min="20" max="20" width="1.7109375" customWidth="1"/>
    <col min="21" max="21" width="11.28515625" customWidth="1"/>
    <col min="22" max="22" width="11" customWidth="1"/>
  </cols>
  <sheetData>
    <row r="1" spans="1:21" ht="18" customHeight="1" x14ac:dyDescent="0.3">
      <c r="A1" s="192" t="s">
        <v>0</v>
      </c>
      <c r="B1" s="193"/>
      <c r="C1" s="193"/>
      <c r="D1" s="193"/>
      <c r="E1" s="193"/>
      <c r="F1" s="193"/>
      <c r="G1" s="193"/>
      <c r="H1" s="193"/>
      <c r="I1" s="193"/>
      <c r="J1" s="193"/>
      <c r="K1" s="193"/>
      <c r="L1" s="193"/>
      <c r="M1" s="193"/>
      <c r="N1" s="193"/>
      <c r="O1" s="193"/>
      <c r="P1" s="193"/>
      <c r="Q1" s="193"/>
      <c r="R1" s="193"/>
      <c r="S1" s="193"/>
      <c r="T1" s="193"/>
      <c r="U1" s="194"/>
    </row>
    <row r="2" spans="1:21" ht="18" customHeight="1" x14ac:dyDescent="0.3">
      <c r="A2" s="195" t="s">
        <v>1</v>
      </c>
      <c r="B2" s="196"/>
      <c r="C2" s="196"/>
      <c r="D2" s="196"/>
      <c r="E2" s="196"/>
      <c r="F2" s="196"/>
      <c r="G2" s="196"/>
      <c r="H2" s="196"/>
      <c r="I2" s="196"/>
      <c r="J2" s="196"/>
      <c r="K2" s="196"/>
      <c r="L2" s="196"/>
      <c r="M2" s="196"/>
      <c r="N2" s="196"/>
      <c r="O2" s="196"/>
      <c r="P2" s="196"/>
      <c r="Q2" s="196"/>
      <c r="R2" s="196"/>
      <c r="S2" s="196"/>
      <c r="T2" s="196"/>
      <c r="U2" s="197"/>
    </row>
    <row r="3" spans="1:21" ht="18" customHeight="1" thickBot="1" x14ac:dyDescent="0.35">
      <c r="A3" s="198" t="s">
        <v>2</v>
      </c>
      <c r="B3" s="199"/>
      <c r="C3" s="199"/>
      <c r="D3" s="199"/>
      <c r="E3" s="199"/>
      <c r="F3" s="199"/>
      <c r="G3" s="199"/>
      <c r="H3" s="199"/>
      <c r="I3" s="199"/>
      <c r="J3" s="199"/>
      <c r="K3" s="199"/>
      <c r="L3" s="199"/>
      <c r="M3" s="199"/>
      <c r="N3" s="199"/>
      <c r="O3" s="199"/>
      <c r="P3" s="199"/>
      <c r="Q3" s="199"/>
      <c r="R3" s="199"/>
      <c r="S3" s="199"/>
      <c r="T3" s="199"/>
      <c r="U3" s="200"/>
    </row>
    <row r="4" spans="1:21" ht="18" customHeight="1" x14ac:dyDescent="0.3">
      <c r="A4" s="201" t="s">
        <v>21</v>
      </c>
      <c r="B4" s="202"/>
      <c r="C4" s="202"/>
      <c r="D4" s="202"/>
      <c r="E4" s="202"/>
      <c r="F4" s="202"/>
      <c r="G4" s="202"/>
      <c r="H4" s="202"/>
      <c r="I4" s="202"/>
      <c r="J4" s="203">
        <f ca="1">TODAY()</f>
        <v>43823</v>
      </c>
      <c r="K4" s="203"/>
      <c r="L4" s="203"/>
      <c r="M4" s="203"/>
      <c r="N4" s="203"/>
      <c r="O4" s="203"/>
      <c r="P4" s="203"/>
      <c r="Q4" s="203"/>
      <c r="R4" s="203"/>
      <c r="S4" s="203"/>
      <c r="T4" s="203"/>
      <c r="U4" s="204"/>
    </row>
    <row r="5" spans="1:21" ht="18" customHeight="1" thickBot="1" x14ac:dyDescent="0.35">
      <c r="A5" s="205" t="s">
        <v>313</v>
      </c>
      <c r="B5" s="206"/>
      <c r="C5" s="206"/>
      <c r="D5" s="206"/>
      <c r="E5" s="206"/>
      <c r="F5" s="206"/>
      <c r="G5" s="206"/>
      <c r="H5" s="206"/>
      <c r="I5" s="206"/>
      <c r="J5" s="206"/>
      <c r="K5" s="206"/>
      <c r="L5" s="206"/>
      <c r="M5" s="206"/>
      <c r="N5" s="206"/>
      <c r="O5" s="206"/>
      <c r="P5" s="206"/>
      <c r="Q5" s="206"/>
      <c r="R5" s="206"/>
      <c r="S5" s="206"/>
      <c r="T5" s="206"/>
      <c r="U5" s="207"/>
    </row>
    <row r="6" spans="1:21" ht="18" customHeight="1" thickBot="1" x14ac:dyDescent="0.3">
      <c r="D6" s="1"/>
      <c r="E6" s="1"/>
    </row>
    <row r="7" spans="1:21" ht="18" customHeight="1" thickBot="1" x14ac:dyDescent="0.35">
      <c r="A7" s="171" t="s">
        <v>50</v>
      </c>
      <c r="B7" s="172"/>
      <c r="C7" s="172"/>
      <c r="D7" s="172"/>
      <c r="E7" s="172"/>
      <c r="F7" s="172"/>
      <c r="G7" s="172"/>
      <c r="H7" s="172"/>
      <c r="I7" s="172"/>
      <c r="J7" s="172"/>
      <c r="K7" s="172"/>
      <c r="L7" s="172"/>
      <c r="M7" s="172"/>
      <c r="N7" s="172"/>
      <c r="O7" s="172"/>
      <c r="P7" s="172"/>
      <c r="Q7" s="172"/>
      <c r="R7" s="172"/>
      <c r="S7" s="172"/>
      <c r="T7" s="172"/>
      <c r="U7" s="173"/>
    </row>
    <row r="8" spans="1:21" ht="18" customHeight="1" thickBot="1" x14ac:dyDescent="0.3">
      <c r="A8" s="5" t="s">
        <v>59</v>
      </c>
      <c r="D8" s="1"/>
      <c r="E8" s="1"/>
    </row>
    <row r="9" spans="1:21" ht="18" customHeight="1" thickBot="1" x14ac:dyDescent="0.3">
      <c r="A9" s="13" t="s">
        <v>51</v>
      </c>
      <c r="B9" s="14" t="s">
        <v>5</v>
      </c>
      <c r="C9" s="14" t="s">
        <v>6</v>
      </c>
      <c r="D9" s="32" t="s">
        <v>7</v>
      </c>
      <c r="E9" s="32" t="s">
        <v>103</v>
      </c>
      <c r="F9" s="177" t="s">
        <v>49</v>
      </c>
      <c r="G9" s="178"/>
      <c r="H9" s="178"/>
      <c r="I9" s="178"/>
      <c r="J9" s="178"/>
      <c r="K9" s="178"/>
      <c r="L9" s="178"/>
      <c r="M9" s="178"/>
      <c r="N9" s="178"/>
      <c r="O9" s="178"/>
      <c r="P9" s="178"/>
      <c r="Q9" s="178"/>
      <c r="R9" s="178"/>
      <c r="S9" s="178"/>
      <c r="T9" s="179"/>
      <c r="U9" s="15" t="s">
        <v>16</v>
      </c>
    </row>
    <row r="10" spans="1:21" ht="18" customHeight="1" x14ac:dyDescent="0.25">
      <c r="A10" s="6" t="s">
        <v>63</v>
      </c>
      <c r="B10" s="7" t="s">
        <v>52</v>
      </c>
      <c r="C10" s="22">
        <v>650</v>
      </c>
      <c r="D10" s="18" t="s">
        <v>19</v>
      </c>
      <c r="E10" s="18" t="s">
        <v>105</v>
      </c>
      <c r="F10" s="56" t="s">
        <v>252</v>
      </c>
      <c r="G10" s="212" t="s">
        <v>295</v>
      </c>
      <c r="H10" s="213"/>
      <c r="I10" s="213"/>
      <c r="J10" s="213"/>
      <c r="K10" s="213"/>
      <c r="L10" s="213"/>
      <c r="M10" s="213"/>
      <c r="N10" s="213"/>
      <c r="O10" s="213"/>
      <c r="P10" s="213"/>
      <c r="Q10" s="213"/>
      <c r="R10" s="213"/>
      <c r="S10" s="213"/>
      <c r="T10" s="214"/>
      <c r="U10" s="23">
        <f>+C10/2</f>
        <v>325</v>
      </c>
    </row>
    <row r="11" spans="1:21" ht="18" customHeight="1" x14ac:dyDescent="0.25">
      <c r="A11" s="49" t="s">
        <v>53</v>
      </c>
      <c r="B11" s="49" t="s">
        <v>52</v>
      </c>
      <c r="C11" s="20">
        <v>475</v>
      </c>
      <c r="D11" s="4" t="s">
        <v>19</v>
      </c>
      <c r="E11" s="4" t="s">
        <v>105</v>
      </c>
      <c r="F11" s="55" t="s">
        <v>252</v>
      </c>
      <c r="G11" s="174" t="s">
        <v>65</v>
      </c>
      <c r="H11" s="175"/>
      <c r="I11" s="175"/>
      <c r="J11" s="175"/>
      <c r="K11" s="175"/>
      <c r="L11" s="175"/>
      <c r="M11" s="175"/>
      <c r="N11" s="175"/>
      <c r="O11" s="175"/>
      <c r="P11" s="175"/>
      <c r="Q11" s="175"/>
      <c r="R11" s="175"/>
      <c r="S11" s="175"/>
      <c r="T11" s="176"/>
      <c r="U11" s="24">
        <f t="shared" ref="U11:U21" si="0">+C11/2</f>
        <v>237.5</v>
      </c>
    </row>
    <row r="12" spans="1:21" ht="18" customHeight="1" x14ac:dyDescent="0.25">
      <c r="A12" s="49" t="s">
        <v>54</v>
      </c>
      <c r="B12" s="49" t="s">
        <v>52</v>
      </c>
      <c r="C12" s="20">
        <v>350</v>
      </c>
      <c r="D12" s="4" t="s">
        <v>19</v>
      </c>
      <c r="E12" s="4" t="s">
        <v>105</v>
      </c>
      <c r="F12" s="55" t="s">
        <v>252</v>
      </c>
      <c r="G12" s="174" t="s">
        <v>66</v>
      </c>
      <c r="H12" s="175"/>
      <c r="I12" s="175"/>
      <c r="J12" s="175"/>
      <c r="K12" s="175"/>
      <c r="L12" s="175"/>
      <c r="M12" s="175"/>
      <c r="N12" s="175"/>
      <c r="O12" s="175"/>
      <c r="P12" s="175"/>
      <c r="Q12" s="175"/>
      <c r="R12" s="175"/>
      <c r="S12" s="175"/>
      <c r="T12" s="176"/>
      <c r="U12" s="24">
        <f t="shared" si="0"/>
        <v>175</v>
      </c>
    </row>
    <row r="13" spans="1:21" ht="18" customHeight="1" x14ac:dyDescent="0.25">
      <c r="A13" s="49" t="s">
        <v>55</v>
      </c>
      <c r="B13" s="49" t="s">
        <v>52</v>
      </c>
      <c r="C13" s="20">
        <v>300</v>
      </c>
      <c r="D13" s="4" t="s">
        <v>19</v>
      </c>
      <c r="E13" s="4" t="s">
        <v>105</v>
      </c>
      <c r="F13" s="55" t="s">
        <v>252</v>
      </c>
      <c r="G13" s="174" t="s">
        <v>67</v>
      </c>
      <c r="H13" s="175"/>
      <c r="I13" s="175"/>
      <c r="J13" s="175"/>
      <c r="K13" s="175"/>
      <c r="L13" s="175"/>
      <c r="M13" s="175"/>
      <c r="N13" s="175"/>
      <c r="O13" s="175"/>
      <c r="P13" s="175"/>
      <c r="Q13" s="175"/>
      <c r="R13" s="175"/>
      <c r="S13" s="175"/>
      <c r="T13" s="176"/>
      <c r="U13" s="24">
        <f t="shared" si="0"/>
        <v>150</v>
      </c>
    </row>
    <row r="14" spans="1:21" ht="18" customHeight="1" thickBot="1" x14ac:dyDescent="0.3">
      <c r="A14" s="49" t="s">
        <v>56</v>
      </c>
      <c r="B14" s="49" t="s">
        <v>52</v>
      </c>
      <c r="C14" s="20">
        <v>275</v>
      </c>
      <c r="D14" s="4" t="s">
        <v>19</v>
      </c>
      <c r="E14" s="4" t="s">
        <v>105</v>
      </c>
      <c r="F14" s="55" t="s">
        <v>252</v>
      </c>
      <c r="G14" s="180" t="s">
        <v>68</v>
      </c>
      <c r="H14" s="181"/>
      <c r="I14" s="181"/>
      <c r="J14" s="181"/>
      <c r="K14" s="181"/>
      <c r="L14" s="181"/>
      <c r="M14" s="181"/>
      <c r="N14" s="181"/>
      <c r="O14" s="181"/>
      <c r="P14" s="181"/>
      <c r="Q14" s="181"/>
      <c r="R14" s="181"/>
      <c r="S14" s="181"/>
      <c r="T14" s="211"/>
      <c r="U14" s="25">
        <f t="shared" si="0"/>
        <v>137.5</v>
      </c>
    </row>
    <row r="15" spans="1:21" ht="18" customHeight="1" x14ac:dyDescent="0.25">
      <c r="A15" s="49" t="s">
        <v>63</v>
      </c>
      <c r="B15" s="49" t="s">
        <v>57</v>
      </c>
      <c r="C15" s="20">
        <v>550</v>
      </c>
      <c r="D15" s="4" t="s">
        <v>19</v>
      </c>
      <c r="E15" s="4" t="s">
        <v>105</v>
      </c>
      <c r="F15" s="55" t="s">
        <v>252</v>
      </c>
      <c r="G15" s="212" t="s">
        <v>64</v>
      </c>
      <c r="H15" s="213"/>
      <c r="I15" s="213"/>
      <c r="J15" s="213"/>
      <c r="K15" s="213"/>
      <c r="L15" s="213"/>
      <c r="M15" s="213"/>
      <c r="N15" s="213"/>
      <c r="O15" s="213"/>
      <c r="P15" s="213"/>
      <c r="Q15" s="213"/>
      <c r="R15" s="213"/>
      <c r="S15" s="213"/>
      <c r="T15" s="214"/>
      <c r="U15" s="23">
        <f t="shared" si="0"/>
        <v>275</v>
      </c>
    </row>
    <row r="16" spans="1:21" ht="18" customHeight="1" x14ac:dyDescent="0.25">
      <c r="A16" s="49" t="s">
        <v>53</v>
      </c>
      <c r="B16" s="49" t="s">
        <v>57</v>
      </c>
      <c r="C16" s="20">
        <v>450</v>
      </c>
      <c r="D16" s="4" t="s">
        <v>19</v>
      </c>
      <c r="E16" s="4" t="s">
        <v>105</v>
      </c>
      <c r="F16" s="55" t="s">
        <v>252</v>
      </c>
      <c r="G16" s="174" t="s">
        <v>69</v>
      </c>
      <c r="H16" s="175"/>
      <c r="I16" s="175"/>
      <c r="J16" s="175"/>
      <c r="K16" s="175"/>
      <c r="L16" s="175"/>
      <c r="M16" s="175"/>
      <c r="N16" s="175"/>
      <c r="O16" s="175"/>
      <c r="P16" s="175"/>
      <c r="Q16" s="175"/>
      <c r="R16" s="175"/>
      <c r="S16" s="175"/>
      <c r="T16" s="176"/>
      <c r="U16" s="24">
        <f t="shared" si="0"/>
        <v>225</v>
      </c>
    </row>
    <row r="17" spans="1:21" ht="18" customHeight="1" x14ac:dyDescent="0.25">
      <c r="A17" s="49" t="s">
        <v>54</v>
      </c>
      <c r="B17" s="49" t="s">
        <v>57</v>
      </c>
      <c r="C17" s="20">
        <v>325</v>
      </c>
      <c r="D17" s="4" t="s">
        <v>19</v>
      </c>
      <c r="E17" s="4" t="s">
        <v>105</v>
      </c>
      <c r="F17" s="55" t="s">
        <v>252</v>
      </c>
      <c r="G17" s="174" t="s">
        <v>70</v>
      </c>
      <c r="H17" s="175"/>
      <c r="I17" s="175"/>
      <c r="J17" s="175"/>
      <c r="K17" s="175"/>
      <c r="L17" s="175"/>
      <c r="M17" s="175"/>
      <c r="N17" s="175"/>
      <c r="O17" s="175"/>
      <c r="P17" s="175"/>
      <c r="Q17" s="175"/>
      <c r="R17" s="175"/>
      <c r="S17" s="175"/>
      <c r="T17" s="176"/>
      <c r="U17" s="24">
        <f t="shared" si="0"/>
        <v>162.5</v>
      </c>
    </row>
    <row r="18" spans="1:21" ht="18" customHeight="1" x14ac:dyDescent="0.25">
      <c r="A18" s="49" t="s">
        <v>55</v>
      </c>
      <c r="B18" s="49" t="s">
        <v>57</v>
      </c>
      <c r="C18" s="20">
        <v>250</v>
      </c>
      <c r="D18" s="4" t="s">
        <v>19</v>
      </c>
      <c r="E18" s="4" t="s">
        <v>105</v>
      </c>
      <c r="F18" s="55" t="s">
        <v>252</v>
      </c>
      <c r="G18" s="174" t="s">
        <v>71</v>
      </c>
      <c r="H18" s="175"/>
      <c r="I18" s="175"/>
      <c r="J18" s="175"/>
      <c r="K18" s="175"/>
      <c r="L18" s="175"/>
      <c r="M18" s="175"/>
      <c r="N18" s="175"/>
      <c r="O18" s="175"/>
      <c r="P18" s="175"/>
      <c r="Q18" s="175"/>
      <c r="R18" s="175"/>
      <c r="S18" s="175"/>
      <c r="T18" s="176"/>
      <c r="U18" s="24">
        <f t="shared" si="0"/>
        <v>125</v>
      </c>
    </row>
    <row r="19" spans="1:21" ht="18" customHeight="1" thickBot="1" x14ac:dyDescent="0.3">
      <c r="A19" s="49" t="s">
        <v>56</v>
      </c>
      <c r="B19" s="49" t="s">
        <v>57</v>
      </c>
      <c r="C19" s="20">
        <v>225</v>
      </c>
      <c r="D19" s="4" t="s">
        <v>19</v>
      </c>
      <c r="E19" s="4" t="s">
        <v>105</v>
      </c>
      <c r="F19" s="55" t="s">
        <v>252</v>
      </c>
      <c r="G19" s="180" t="s">
        <v>72</v>
      </c>
      <c r="H19" s="181"/>
      <c r="I19" s="181"/>
      <c r="J19" s="181"/>
      <c r="K19" s="181"/>
      <c r="L19" s="181"/>
      <c r="M19" s="181"/>
      <c r="N19" s="181"/>
      <c r="O19" s="181"/>
      <c r="P19" s="181"/>
      <c r="Q19" s="181"/>
      <c r="R19" s="181"/>
      <c r="S19" s="181"/>
      <c r="T19" s="211"/>
      <c r="U19" s="25">
        <f t="shared" si="0"/>
        <v>112.5</v>
      </c>
    </row>
    <row r="20" spans="1:21" ht="18" customHeight="1" x14ac:dyDescent="0.25">
      <c r="A20" s="49" t="s">
        <v>73</v>
      </c>
      <c r="B20" s="49" t="s">
        <v>75</v>
      </c>
      <c r="C20" s="20">
        <v>325</v>
      </c>
      <c r="D20" s="4" t="s">
        <v>19</v>
      </c>
      <c r="E20" s="4" t="s">
        <v>105</v>
      </c>
      <c r="F20" s="55" t="s">
        <v>252</v>
      </c>
      <c r="G20" s="212" t="s">
        <v>76</v>
      </c>
      <c r="H20" s="213"/>
      <c r="I20" s="213"/>
      <c r="J20" s="213"/>
      <c r="K20" s="213"/>
      <c r="L20" s="213"/>
      <c r="M20" s="213"/>
      <c r="N20" s="213"/>
      <c r="O20" s="213"/>
      <c r="P20" s="213"/>
      <c r="Q20" s="213"/>
      <c r="R20" s="213"/>
      <c r="S20" s="213"/>
      <c r="T20" s="214"/>
      <c r="U20" s="23">
        <f t="shared" si="0"/>
        <v>162.5</v>
      </c>
    </row>
    <row r="21" spans="1:21" ht="18" customHeight="1" x14ac:dyDescent="0.25">
      <c r="A21" s="49" t="s">
        <v>74</v>
      </c>
      <c r="B21" s="49" t="s">
        <v>75</v>
      </c>
      <c r="C21" s="20">
        <v>225</v>
      </c>
      <c r="D21" s="4" t="s">
        <v>19</v>
      </c>
      <c r="E21" s="4" t="s">
        <v>105</v>
      </c>
      <c r="F21" s="55" t="s">
        <v>252</v>
      </c>
      <c r="G21" s="174" t="s">
        <v>72</v>
      </c>
      <c r="H21" s="175"/>
      <c r="I21" s="175"/>
      <c r="J21" s="175"/>
      <c r="K21" s="175"/>
      <c r="L21" s="175"/>
      <c r="M21" s="175"/>
      <c r="N21" s="175"/>
      <c r="O21" s="175"/>
      <c r="P21" s="175"/>
      <c r="Q21" s="175"/>
      <c r="R21" s="175"/>
      <c r="S21" s="175"/>
      <c r="T21" s="176"/>
      <c r="U21" s="24">
        <f t="shared" si="0"/>
        <v>112.5</v>
      </c>
    </row>
    <row r="22" spans="1:21" ht="18" customHeight="1" x14ac:dyDescent="0.25">
      <c r="D22" s="1"/>
      <c r="E22" s="1"/>
    </row>
    <row r="23" spans="1:21" ht="18" customHeight="1" thickBot="1" x14ac:dyDescent="0.3">
      <c r="A23" s="5" t="s">
        <v>58</v>
      </c>
      <c r="D23" s="1"/>
      <c r="E23" s="1"/>
    </row>
    <row r="24" spans="1:21" ht="18" customHeight="1" thickBot="1" x14ac:dyDescent="0.3">
      <c r="A24" s="13" t="s">
        <v>51</v>
      </c>
      <c r="B24" s="14" t="s">
        <v>5</v>
      </c>
      <c r="C24" s="14" t="s">
        <v>6</v>
      </c>
      <c r="D24" s="32" t="s">
        <v>7</v>
      </c>
      <c r="E24" s="32" t="s">
        <v>103</v>
      </c>
      <c r="F24" s="208" t="s">
        <v>49</v>
      </c>
      <c r="G24" s="209"/>
      <c r="H24" s="209"/>
      <c r="I24" s="209"/>
      <c r="J24" s="209"/>
      <c r="K24" s="209"/>
      <c r="L24" s="209"/>
      <c r="M24" s="209"/>
      <c r="N24" s="209"/>
      <c r="O24" s="209"/>
      <c r="P24" s="209"/>
      <c r="Q24" s="209"/>
      <c r="R24" s="209"/>
      <c r="S24" s="209"/>
      <c r="T24" s="210"/>
      <c r="U24" s="15" t="s">
        <v>16</v>
      </c>
    </row>
    <row r="25" spans="1:21" ht="18" customHeight="1" x14ac:dyDescent="0.25">
      <c r="A25" s="6" t="s">
        <v>78</v>
      </c>
      <c r="B25" s="7" t="s">
        <v>52</v>
      </c>
      <c r="C25" s="22">
        <v>2500</v>
      </c>
      <c r="D25" s="18" t="s">
        <v>19</v>
      </c>
      <c r="E25" s="18" t="s">
        <v>105</v>
      </c>
      <c r="F25" s="55" t="s">
        <v>252</v>
      </c>
      <c r="G25" s="174" t="s">
        <v>296</v>
      </c>
      <c r="H25" s="175"/>
      <c r="I25" s="175"/>
      <c r="J25" s="175"/>
      <c r="K25" s="175"/>
      <c r="L25" s="175"/>
      <c r="M25" s="175"/>
      <c r="N25" s="175"/>
      <c r="O25" s="175"/>
      <c r="P25" s="175"/>
      <c r="Q25" s="175"/>
      <c r="R25" s="175"/>
      <c r="S25" s="175"/>
      <c r="T25" s="54"/>
      <c r="U25" s="23">
        <f>+C25/2</f>
        <v>1250</v>
      </c>
    </row>
    <row r="26" spans="1:21" ht="18" customHeight="1" x14ac:dyDescent="0.25">
      <c r="A26" s="8" t="s">
        <v>77</v>
      </c>
      <c r="B26" s="2" t="s">
        <v>52</v>
      </c>
      <c r="C26" s="20">
        <v>2200</v>
      </c>
      <c r="D26" s="4" t="s">
        <v>19</v>
      </c>
      <c r="E26" s="4" t="s">
        <v>105</v>
      </c>
      <c r="F26" s="55" t="s">
        <v>252</v>
      </c>
      <c r="G26" s="174" t="s">
        <v>297</v>
      </c>
      <c r="H26" s="175"/>
      <c r="I26" s="175"/>
      <c r="J26" s="175"/>
      <c r="K26" s="175"/>
      <c r="L26" s="175"/>
      <c r="M26" s="175"/>
      <c r="N26" s="175"/>
      <c r="O26" s="175"/>
      <c r="P26" s="175"/>
      <c r="Q26" s="175"/>
      <c r="R26" s="175"/>
      <c r="S26" s="175"/>
      <c r="T26" s="52"/>
      <c r="U26" s="24">
        <f t="shared" ref="U26:U41" si="1">+C26/2</f>
        <v>1100</v>
      </c>
    </row>
    <row r="27" spans="1:21" ht="18" customHeight="1" x14ac:dyDescent="0.25">
      <c r="A27" s="8" t="s">
        <v>79</v>
      </c>
      <c r="B27" s="2" t="s">
        <v>52</v>
      </c>
      <c r="C27" s="20">
        <v>1400</v>
      </c>
      <c r="D27" s="4" t="s">
        <v>19</v>
      </c>
      <c r="E27" s="4" t="s">
        <v>105</v>
      </c>
      <c r="F27" s="55" t="s">
        <v>252</v>
      </c>
      <c r="G27" s="174" t="s">
        <v>298</v>
      </c>
      <c r="H27" s="175"/>
      <c r="I27" s="175"/>
      <c r="J27" s="175"/>
      <c r="K27" s="175"/>
      <c r="L27" s="175"/>
      <c r="M27" s="175"/>
      <c r="N27" s="175"/>
      <c r="O27" s="175"/>
      <c r="P27" s="175"/>
      <c r="Q27" s="175"/>
      <c r="R27" s="175"/>
      <c r="S27" s="175"/>
      <c r="T27" s="52"/>
      <c r="U27" s="24">
        <f t="shared" si="1"/>
        <v>700</v>
      </c>
    </row>
    <row r="28" spans="1:21" ht="18" customHeight="1" x14ac:dyDescent="0.25">
      <c r="A28" s="8" t="s">
        <v>80</v>
      </c>
      <c r="B28" s="2" t="s">
        <v>52</v>
      </c>
      <c r="C28" s="20">
        <v>1400</v>
      </c>
      <c r="D28" s="4" t="s">
        <v>19</v>
      </c>
      <c r="E28" s="4" t="s">
        <v>105</v>
      </c>
      <c r="F28" s="55" t="s">
        <v>252</v>
      </c>
      <c r="G28" s="174" t="s">
        <v>299</v>
      </c>
      <c r="H28" s="175"/>
      <c r="I28" s="175"/>
      <c r="J28" s="175"/>
      <c r="K28" s="175"/>
      <c r="L28" s="175"/>
      <c r="M28" s="175"/>
      <c r="N28" s="175"/>
      <c r="O28" s="175"/>
      <c r="P28" s="175"/>
      <c r="Q28" s="175"/>
      <c r="R28" s="175"/>
      <c r="S28" s="175"/>
      <c r="T28" s="52"/>
      <c r="U28" s="24">
        <f t="shared" si="1"/>
        <v>700</v>
      </c>
    </row>
    <row r="29" spans="1:21" ht="18" customHeight="1" x14ac:dyDescent="0.25">
      <c r="A29" s="8" t="s">
        <v>81</v>
      </c>
      <c r="B29" s="2" t="s">
        <v>52</v>
      </c>
      <c r="C29" s="20">
        <v>1000</v>
      </c>
      <c r="D29" s="4" t="s">
        <v>19</v>
      </c>
      <c r="E29" s="4" t="s">
        <v>105</v>
      </c>
      <c r="F29" s="55" t="s">
        <v>252</v>
      </c>
      <c r="G29" s="174" t="s">
        <v>300</v>
      </c>
      <c r="H29" s="175"/>
      <c r="I29" s="175"/>
      <c r="J29" s="175"/>
      <c r="K29" s="175"/>
      <c r="L29" s="175"/>
      <c r="M29" s="175"/>
      <c r="N29" s="175"/>
      <c r="O29" s="175"/>
      <c r="P29" s="175"/>
      <c r="Q29" s="175"/>
      <c r="R29" s="175"/>
      <c r="S29" s="175"/>
      <c r="T29" s="52"/>
      <c r="U29" s="24">
        <f t="shared" si="1"/>
        <v>500</v>
      </c>
    </row>
    <row r="30" spans="1:21" ht="18" customHeight="1" x14ac:dyDescent="0.25">
      <c r="A30" s="8" t="s">
        <v>82</v>
      </c>
      <c r="B30" s="2" t="s">
        <v>52</v>
      </c>
      <c r="C30" s="20">
        <v>1000</v>
      </c>
      <c r="D30" s="4" t="s">
        <v>19</v>
      </c>
      <c r="E30" s="4" t="s">
        <v>105</v>
      </c>
      <c r="F30" s="55" t="s">
        <v>252</v>
      </c>
      <c r="G30" s="174" t="s">
        <v>301</v>
      </c>
      <c r="H30" s="175"/>
      <c r="I30" s="175"/>
      <c r="J30" s="175"/>
      <c r="K30" s="175"/>
      <c r="L30" s="175"/>
      <c r="M30" s="175"/>
      <c r="N30" s="175"/>
      <c r="O30" s="175"/>
      <c r="P30" s="175"/>
      <c r="Q30" s="175"/>
      <c r="R30" s="175"/>
      <c r="S30" s="175"/>
      <c r="T30" s="52"/>
      <c r="U30" s="24">
        <f t="shared" si="1"/>
        <v>500</v>
      </c>
    </row>
    <row r="31" spans="1:21" ht="18" customHeight="1" x14ac:dyDescent="0.25">
      <c r="A31" s="8" t="s">
        <v>83</v>
      </c>
      <c r="B31" s="2" t="s">
        <v>52</v>
      </c>
      <c r="C31" s="20">
        <v>800</v>
      </c>
      <c r="D31" s="4" t="s">
        <v>19</v>
      </c>
      <c r="E31" s="4" t="s">
        <v>105</v>
      </c>
      <c r="F31" s="55" t="s">
        <v>252</v>
      </c>
      <c r="G31" s="174" t="s">
        <v>302</v>
      </c>
      <c r="H31" s="175"/>
      <c r="I31" s="175"/>
      <c r="J31" s="175"/>
      <c r="K31" s="175"/>
      <c r="L31" s="175"/>
      <c r="M31" s="175"/>
      <c r="N31" s="175"/>
      <c r="O31" s="175"/>
      <c r="P31" s="175"/>
      <c r="Q31" s="175"/>
      <c r="R31" s="175"/>
      <c r="S31" s="175"/>
      <c r="T31" s="52"/>
      <c r="U31" s="24">
        <f t="shared" si="1"/>
        <v>400</v>
      </c>
    </row>
    <row r="32" spans="1:21" ht="18" customHeight="1" x14ac:dyDescent="0.25">
      <c r="A32" s="8" t="s">
        <v>84</v>
      </c>
      <c r="B32" s="2" t="s">
        <v>52</v>
      </c>
      <c r="C32" s="20">
        <v>600</v>
      </c>
      <c r="D32" s="4" t="s">
        <v>19</v>
      </c>
      <c r="E32" s="4" t="s">
        <v>105</v>
      </c>
      <c r="F32" s="55" t="s">
        <v>252</v>
      </c>
      <c r="G32" s="174" t="s">
        <v>303</v>
      </c>
      <c r="H32" s="175"/>
      <c r="I32" s="175"/>
      <c r="J32" s="175"/>
      <c r="K32" s="175"/>
      <c r="L32" s="175"/>
      <c r="M32" s="175"/>
      <c r="N32" s="175"/>
      <c r="O32" s="175"/>
      <c r="P32" s="175"/>
      <c r="Q32" s="175"/>
      <c r="R32" s="175"/>
      <c r="S32" s="175"/>
      <c r="T32" s="52"/>
      <c r="U32" s="24">
        <f t="shared" si="1"/>
        <v>300</v>
      </c>
    </row>
    <row r="33" spans="1:21" ht="18" customHeight="1" thickBot="1" x14ac:dyDescent="0.3">
      <c r="A33" s="9" t="s">
        <v>85</v>
      </c>
      <c r="B33" s="10" t="s">
        <v>52</v>
      </c>
      <c r="C33" s="26">
        <v>800</v>
      </c>
      <c r="D33" s="17" t="s">
        <v>19</v>
      </c>
      <c r="E33" s="29" t="s">
        <v>105</v>
      </c>
      <c r="F33" s="58" t="s">
        <v>252</v>
      </c>
      <c r="G33" s="184" t="s">
        <v>304</v>
      </c>
      <c r="H33" s="185"/>
      <c r="I33" s="185"/>
      <c r="J33" s="185"/>
      <c r="K33" s="185"/>
      <c r="L33" s="185"/>
      <c r="M33" s="185"/>
      <c r="N33" s="185"/>
      <c r="O33" s="185"/>
      <c r="P33" s="185"/>
      <c r="Q33" s="185"/>
      <c r="R33" s="185"/>
      <c r="S33" s="185"/>
      <c r="T33" s="53"/>
      <c r="U33" s="25">
        <f t="shared" si="1"/>
        <v>400</v>
      </c>
    </row>
    <row r="34" spans="1:21" ht="18" customHeight="1" x14ac:dyDescent="0.25">
      <c r="A34" s="11" t="s">
        <v>78</v>
      </c>
      <c r="B34" s="12" t="s">
        <v>57</v>
      </c>
      <c r="C34" s="27">
        <v>2000</v>
      </c>
      <c r="D34" s="16" t="s">
        <v>19</v>
      </c>
      <c r="E34" s="31" t="s">
        <v>105</v>
      </c>
      <c r="F34" s="56" t="s">
        <v>252</v>
      </c>
      <c r="G34" s="212" t="s">
        <v>305</v>
      </c>
      <c r="H34" s="213"/>
      <c r="I34" s="213"/>
      <c r="J34" s="213"/>
      <c r="K34" s="213"/>
      <c r="L34" s="213"/>
      <c r="M34" s="213"/>
      <c r="N34" s="213"/>
      <c r="O34" s="213"/>
      <c r="P34" s="213"/>
      <c r="Q34" s="213"/>
      <c r="R34" s="213"/>
      <c r="S34" s="213"/>
      <c r="T34" s="57"/>
      <c r="U34" s="28">
        <f t="shared" si="1"/>
        <v>1000</v>
      </c>
    </row>
    <row r="35" spans="1:21" ht="18" customHeight="1" x14ac:dyDescent="0.25">
      <c r="A35" s="8" t="s">
        <v>86</v>
      </c>
      <c r="B35" s="2" t="s">
        <v>57</v>
      </c>
      <c r="C35" s="20">
        <v>2000</v>
      </c>
      <c r="D35" s="4" t="s">
        <v>19</v>
      </c>
      <c r="E35" s="30" t="s">
        <v>105</v>
      </c>
      <c r="F35" s="55" t="s">
        <v>252</v>
      </c>
      <c r="G35" s="174" t="s">
        <v>306</v>
      </c>
      <c r="H35" s="175"/>
      <c r="I35" s="175"/>
      <c r="J35" s="175"/>
      <c r="K35" s="175"/>
      <c r="L35" s="175"/>
      <c r="M35" s="175"/>
      <c r="N35" s="175"/>
      <c r="O35" s="175"/>
      <c r="P35" s="175"/>
      <c r="Q35" s="175"/>
      <c r="R35" s="175"/>
      <c r="S35" s="175"/>
      <c r="T35" s="52"/>
      <c r="U35" s="24">
        <f t="shared" si="1"/>
        <v>1000</v>
      </c>
    </row>
    <row r="36" spans="1:21" ht="18" customHeight="1" x14ac:dyDescent="0.25">
      <c r="A36" s="8" t="s">
        <v>77</v>
      </c>
      <c r="B36" s="2" t="s">
        <v>57</v>
      </c>
      <c r="C36" s="20">
        <v>1400</v>
      </c>
      <c r="D36" s="4" t="s">
        <v>19</v>
      </c>
      <c r="E36" s="30" t="s">
        <v>105</v>
      </c>
      <c r="F36" s="55" t="s">
        <v>252</v>
      </c>
      <c r="G36" s="174" t="s">
        <v>307</v>
      </c>
      <c r="H36" s="175"/>
      <c r="I36" s="175"/>
      <c r="J36" s="175"/>
      <c r="K36" s="175"/>
      <c r="L36" s="175"/>
      <c r="M36" s="175"/>
      <c r="N36" s="175"/>
      <c r="O36" s="175"/>
      <c r="P36" s="175"/>
      <c r="Q36" s="175"/>
      <c r="R36" s="175"/>
      <c r="S36" s="175"/>
      <c r="T36" s="52"/>
      <c r="U36" s="24">
        <f t="shared" si="1"/>
        <v>700</v>
      </c>
    </row>
    <row r="37" spans="1:21" ht="18" customHeight="1" x14ac:dyDescent="0.25">
      <c r="A37" s="8" t="s">
        <v>79</v>
      </c>
      <c r="B37" s="2" t="s">
        <v>57</v>
      </c>
      <c r="C37" s="20">
        <v>1100</v>
      </c>
      <c r="D37" s="4" t="s">
        <v>19</v>
      </c>
      <c r="E37" s="30" t="s">
        <v>105</v>
      </c>
      <c r="F37" s="55" t="s">
        <v>252</v>
      </c>
      <c r="G37" s="174" t="s">
        <v>308</v>
      </c>
      <c r="H37" s="175"/>
      <c r="I37" s="175"/>
      <c r="J37" s="175"/>
      <c r="K37" s="175"/>
      <c r="L37" s="175"/>
      <c r="M37" s="175"/>
      <c r="N37" s="175"/>
      <c r="O37" s="175"/>
      <c r="P37" s="175"/>
      <c r="Q37" s="175"/>
      <c r="R37" s="175"/>
      <c r="S37" s="175"/>
      <c r="T37" s="52"/>
      <c r="U37" s="24">
        <f t="shared" si="1"/>
        <v>550</v>
      </c>
    </row>
    <row r="38" spans="1:21" ht="18" customHeight="1" x14ac:dyDescent="0.25">
      <c r="A38" s="8" t="s">
        <v>80</v>
      </c>
      <c r="B38" s="2" t="s">
        <v>57</v>
      </c>
      <c r="C38" s="20">
        <v>1100</v>
      </c>
      <c r="D38" s="4" t="s">
        <v>19</v>
      </c>
      <c r="E38" s="30" t="s">
        <v>105</v>
      </c>
      <c r="F38" s="55" t="s">
        <v>252</v>
      </c>
      <c r="G38" s="174" t="s">
        <v>309</v>
      </c>
      <c r="H38" s="175"/>
      <c r="I38" s="175"/>
      <c r="J38" s="175"/>
      <c r="K38" s="175"/>
      <c r="L38" s="175"/>
      <c r="M38" s="175"/>
      <c r="N38" s="175"/>
      <c r="O38" s="175"/>
      <c r="P38" s="175"/>
      <c r="Q38" s="175"/>
      <c r="R38" s="175"/>
      <c r="S38" s="175"/>
      <c r="T38" s="52"/>
      <c r="U38" s="24">
        <f t="shared" si="1"/>
        <v>550</v>
      </c>
    </row>
    <row r="39" spans="1:21" ht="18" customHeight="1" x14ac:dyDescent="0.25">
      <c r="A39" s="8" t="s">
        <v>81</v>
      </c>
      <c r="B39" s="2" t="s">
        <v>57</v>
      </c>
      <c r="C39" s="20">
        <v>1000</v>
      </c>
      <c r="D39" s="4" t="s">
        <v>19</v>
      </c>
      <c r="E39" s="4" t="s">
        <v>105</v>
      </c>
      <c r="F39" s="55" t="s">
        <v>252</v>
      </c>
      <c r="G39" s="174" t="s">
        <v>310</v>
      </c>
      <c r="H39" s="175"/>
      <c r="I39" s="175"/>
      <c r="J39" s="175"/>
      <c r="K39" s="175"/>
      <c r="L39" s="175"/>
      <c r="M39" s="175"/>
      <c r="N39" s="175"/>
      <c r="O39" s="175"/>
      <c r="P39" s="175"/>
      <c r="Q39" s="175"/>
      <c r="R39" s="175"/>
      <c r="S39" s="175"/>
      <c r="T39" s="52"/>
      <c r="U39" s="24">
        <f t="shared" si="1"/>
        <v>500</v>
      </c>
    </row>
    <row r="40" spans="1:21" ht="18" customHeight="1" x14ac:dyDescent="0.25">
      <c r="A40" s="8" t="s">
        <v>83</v>
      </c>
      <c r="B40" s="2" t="s">
        <v>57</v>
      </c>
      <c r="C40" s="20">
        <v>500</v>
      </c>
      <c r="D40" s="4" t="s">
        <v>19</v>
      </c>
      <c r="E40" s="4" t="s">
        <v>105</v>
      </c>
      <c r="F40" s="55" t="s">
        <v>252</v>
      </c>
      <c r="G40" s="174" t="s">
        <v>311</v>
      </c>
      <c r="H40" s="175"/>
      <c r="I40" s="175"/>
      <c r="J40" s="175"/>
      <c r="K40" s="175"/>
      <c r="L40" s="175"/>
      <c r="M40" s="175"/>
      <c r="N40" s="175"/>
      <c r="O40" s="175"/>
      <c r="P40" s="175"/>
      <c r="Q40" s="175"/>
      <c r="R40" s="175"/>
      <c r="S40" s="175"/>
      <c r="T40" s="52"/>
      <c r="U40" s="24">
        <f t="shared" si="1"/>
        <v>250</v>
      </c>
    </row>
    <row r="41" spans="1:21" ht="18" customHeight="1" thickBot="1" x14ac:dyDescent="0.3">
      <c r="A41" s="9" t="s">
        <v>85</v>
      </c>
      <c r="B41" s="10" t="s">
        <v>57</v>
      </c>
      <c r="C41" s="26">
        <v>700</v>
      </c>
      <c r="D41" s="17" t="s">
        <v>19</v>
      </c>
      <c r="E41" s="17" t="s">
        <v>105</v>
      </c>
      <c r="F41" s="55" t="s">
        <v>252</v>
      </c>
      <c r="G41" s="174" t="s">
        <v>312</v>
      </c>
      <c r="H41" s="175"/>
      <c r="I41" s="175"/>
      <c r="J41" s="175"/>
      <c r="K41" s="175"/>
      <c r="L41" s="175"/>
      <c r="M41" s="175"/>
      <c r="N41" s="175"/>
      <c r="O41" s="175"/>
      <c r="P41" s="175"/>
      <c r="Q41" s="175"/>
      <c r="R41" s="175"/>
      <c r="S41" s="175"/>
      <c r="T41" s="53"/>
      <c r="U41" s="25">
        <f t="shared" si="1"/>
        <v>350</v>
      </c>
    </row>
    <row r="42" spans="1:21" ht="18" customHeight="1" thickBot="1" x14ac:dyDescent="0.3">
      <c r="D42" s="1"/>
      <c r="E42" s="1"/>
    </row>
    <row r="43" spans="1:21" ht="18" customHeight="1" thickBot="1" x14ac:dyDescent="0.35">
      <c r="A43" s="171" t="s">
        <v>50</v>
      </c>
      <c r="B43" s="172"/>
      <c r="C43" s="172"/>
      <c r="D43" s="172"/>
      <c r="E43" s="172"/>
      <c r="F43" s="172"/>
      <c r="G43" s="172"/>
      <c r="H43" s="172"/>
      <c r="I43" s="172"/>
      <c r="J43" s="172"/>
      <c r="K43" s="172"/>
      <c r="L43" s="172"/>
      <c r="M43" s="172"/>
      <c r="N43" s="172"/>
      <c r="O43" s="172"/>
      <c r="P43" s="172"/>
      <c r="Q43" s="172"/>
      <c r="R43" s="172"/>
      <c r="S43" s="172"/>
      <c r="T43" s="172"/>
      <c r="U43" s="173"/>
    </row>
    <row r="44" spans="1:21" ht="18" customHeight="1" thickBot="1" x14ac:dyDescent="0.3">
      <c r="A44" s="5" t="s">
        <v>87</v>
      </c>
      <c r="D44" s="1"/>
      <c r="E44" s="1"/>
    </row>
    <row r="45" spans="1:21" ht="18" customHeight="1" thickBot="1" x14ac:dyDescent="0.3">
      <c r="A45" s="13" t="s">
        <v>51</v>
      </c>
      <c r="B45" s="14" t="s">
        <v>5</v>
      </c>
      <c r="C45" s="14" t="s">
        <v>6</v>
      </c>
      <c r="D45" s="32" t="s">
        <v>7</v>
      </c>
      <c r="E45" s="32" t="s">
        <v>103</v>
      </c>
      <c r="F45" s="188" t="s">
        <v>49</v>
      </c>
      <c r="G45" s="188"/>
      <c r="H45" s="188"/>
      <c r="I45" s="188"/>
      <c r="J45" s="188"/>
      <c r="K45" s="188"/>
      <c r="L45" s="188"/>
      <c r="M45" s="188"/>
      <c r="N45" s="188"/>
      <c r="O45" s="188"/>
      <c r="P45" s="188"/>
      <c r="Q45" s="188"/>
      <c r="R45" s="188"/>
      <c r="S45" s="188"/>
      <c r="T45" s="188"/>
      <c r="U45" s="15" t="s">
        <v>16</v>
      </c>
    </row>
    <row r="46" spans="1:21" ht="18" customHeight="1" x14ac:dyDescent="0.25">
      <c r="A46" s="6" t="s">
        <v>88</v>
      </c>
      <c r="B46" s="7" t="s">
        <v>52</v>
      </c>
      <c r="C46" s="22">
        <v>896</v>
      </c>
      <c r="D46" s="18" t="s">
        <v>19</v>
      </c>
      <c r="E46" s="18" t="s">
        <v>105</v>
      </c>
      <c r="F46" s="189" t="s">
        <v>91</v>
      </c>
      <c r="G46" s="190"/>
      <c r="H46" s="190"/>
      <c r="I46" s="190"/>
      <c r="J46" s="190"/>
      <c r="K46" s="190"/>
      <c r="L46" s="190"/>
      <c r="M46" s="190"/>
      <c r="N46" s="190"/>
      <c r="O46" s="190"/>
      <c r="P46" s="190"/>
      <c r="Q46" s="190"/>
      <c r="R46" s="190"/>
      <c r="S46" s="190"/>
      <c r="T46" s="190"/>
      <c r="U46" s="23">
        <f>+C46/2</f>
        <v>448</v>
      </c>
    </row>
    <row r="47" spans="1:21" ht="18" customHeight="1" x14ac:dyDescent="0.25">
      <c r="A47" s="8" t="s">
        <v>88</v>
      </c>
      <c r="B47" s="2" t="s">
        <v>52</v>
      </c>
      <c r="C47" s="20">
        <v>560</v>
      </c>
      <c r="D47" s="4" t="s">
        <v>19</v>
      </c>
      <c r="E47" s="4" t="s">
        <v>105</v>
      </c>
      <c r="F47" s="182" t="s">
        <v>92</v>
      </c>
      <c r="G47" s="183"/>
      <c r="H47" s="183"/>
      <c r="I47" s="183"/>
      <c r="J47" s="183"/>
      <c r="K47" s="183"/>
      <c r="L47" s="183"/>
      <c r="M47" s="183"/>
      <c r="N47" s="183"/>
      <c r="O47" s="183"/>
      <c r="P47" s="183"/>
      <c r="Q47" s="183"/>
      <c r="R47" s="183"/>
      <c r="S47" s="183"/>
      <c r="T47" s="183"/>
      <c r="U47" s="24">
        <f t="shared" ref="U47:U67" si="2">+C47/2</f>
        <v>280</v>
      </c>
    </row>
    <row r="48" spans="1:21" ht="18" customHeight="1" x14ac:dyDescent="0.25">
      <c r="A48" s="8" t="s">
        <v>88</v>
      </c>
      <c r="B48" s="2" t="s">
        <v>52</v>
      </c>
      <c r="C48" s="20">
        <v>252</v>
      </c>
      <c r="D48" s="4" t="s">
        <v>19</v>
      </c>
      <c r="E48" s="4" t="s">
        <v>105</v>
      </c>
      <c r="F48" s="182" t="s">
        <v>93</v>
      </c>
      <c r="G48" s="183"/>
      <c r="H48" s="183"/>
      <c r="I48" s="183"/>
      <c r="J48" s="183"/>
      <c r="K48" s="183"/>
      <c r="L48" s="183"/>
      <c r="M48" s="183"/>
      <c r="N48" s="183"/>
      <c r="O48" s="183"/>
      <c r="P48" s="183"/>
      <c r="Q48" s="183"/>
      <c r="R48" s="183"/>
      <c r="S48" s="183"/>
      <c r="T48" s="183"/>
      <c r="U48" s="24">
        <f t="shared" si="2"/>
        <v>126</v>
      </c>
    </row>
    <row r="49" spans="1:21" ht="18" customHeight="1" x14ac:dyDescent="0.25">
      <c r="A49" s="8" t="s">
        <v>89</v>
      </c>
      <c r="B49" s="2" t="s">
        <v>52</v>
      </c>
      <c r="C49" s="20">
        <v>532</v>
      </c>
      <c r="D49" s="4" t="s">
        <v>19</v>
      </c>
      <c r="E49" s="4" t="s">
        <v>105</v>
      </c>
      <c r="F49" s="182" t="s">
        <v>91</v>
      </c>
      <c r="G49" s="183"/>
      <c r="H49" s="183"/>
      <c r="I49" s="183"/>
      <c r="J49" s="183"/>
      <c r="K49" s="183"/>
      <c r="L49" s="183"/>
      <c r="M49" s="183"/>
      <c r="N49" s="183"/>
      <c r="O49" s="183"/>
      <c r="P49" s="183"/>
      <c r="Q49" s="183"/>
      <c r="R49" s="183"/>
      <c r="S49" s="183"/>
      <c r="T49" s="183"/>
      <c r="U49" s="24">
        <f t="shared" si="2"/>
        <v>266</v>
      </c>
    </row>
    <row r="50" spans="1:21" ht="18" customHeight="1" x14ac:dyDescent="0.25">
      <c r="A50" s="8" t="s">
        <v>89</v>
      </c>
      <c r="B50" s="2" t="s">
        <v>52</v>
      </c>
      <c r="C50" s="20">
        <v>392</v>
      </c>
      <c r="D50" s="4" t="s">
        <v>19</v>
      </c>
      <c r="E50" s="4" t="s">
        <v>105</v>
      </c>
      <c r="F50" s="182" t="s">
        <v>92</v>
      </c>
      <c r="G50" s="183"/>
      <c r="H50" s="183"/>
      <c r="I50" s="183"/>
      <c r="J50" s="183"/>
      <c r="K50" s="183"/>
      <c r="L50" s="183"/>
      <c r="M50" s="183"/>
      <c r="N50" s="183"/>
      <c r="O50" s="183"/>
      <c r="P50" s="183"/>
      <c r="Q50" s="183"/>
      <c r="R50" s="183"/>
      <c r="S50" s="183"/>
      <c r="T50" s="183"/>
      <c r="U50" s="24">
        <f t="shared" si="2"/>
        <v>196</v>
      </c>
    </row>
    <row r="51" spans="1:21" ht="18" customHeight="1" x14ac:dyDescent="0.25">
      <c r="A51" s="8" t="s">
        <v>89</v>
      </c>
      <c r="B51" s="2" t="s">
        <v>52</v>
      </c>
      <c r="C51" s="20">
        <v>224</v>
      </c>
      <c r="D51" s="4" t="s">
        <v>19</v>
      </c>
      <c r="E51" s="4" t="s">
        <v>105</v>
      </c>
      <c r="F51" s="182" t="s">
        <v>93</v>
      </c>
      <c r="G51" s="183"/>
      <c r="H51" s="183"/>
      <c r="I51" s="183"/>
      <c r="J51" s="183"/>
      <c r="K51" s="183"/>
      <c r="L51" s="183"/>
      <c r="M51" s="183"/>
      <c r="N51" s="183"/>
      <c r="O51" s="183"/>
      <c r="P51" s="183"/>
      <c r="Q51" s="183"/>
      <c r="R51" s="183"/>
      <c r="S51" s="183"/>
      <c r="T51" s="183"/>
      <c r="U51" s="24">
        <f t="shared" si="2"/>
        <v>112</v>
      </c>
    </row>
    <row r="52" spans="1:21" ht="18" customHeight="1" x14ac:dyDescent="0.25">
      <c r="A52" s="8" t="s">
        <v>90</v>
      </c>
      <c r="B52" s="2" t="s">
        <v>52</v>
      </c>
      <c r="C52" s="20">
        <v>308</v>
      </c>
      <c r="D52" s="4" t="s">
        <v>19</v>
      </c>
      <c r="E52" s="4" t="s">
        <v>105</v>
      </c>
      <c r="F52" s="182" t="s">
        <v>91</v>
      </c>
      <c r="G52" s="183"/>
      <c r="H52" s="183"/>
      <c r="I52" s="183"/>
      <c r="J52" s="183"/>
      <c r="K52" s="183"/>
      <c r="L52" s="183"/>
      <c r="M52" s="183"/>
      <c r="N52" s="183"/>
      <c r="O52" s="183"/>
      <c r="P52" s="183"/>
      <c r="Q52" s="183"/>
      <c r="R52" s="183"/>
      <c r="S52" s="183"/>
      <c r="T52" s="183"/>
      <c r="U52" s="24">
        <f t="shared" si="2"/>
        <v>154</v>
      </c>
    </row>
    <row r="53" spans="1:21" ht="18" customHeight="1" x14ac:dyDescent="0.25">
      <c r="A53" s="8" t="s">
        <v>90</v>
      </c>
      <c r="B53" s="2" t="s">
        <v>52</v>
      </c>
      <c r="C53" s="20">
        <v>280</v>
      </c>
      <c r="D53" s="4" t="s">
        <v>19</v>
      </c>
      <c r="E53" s="4" t="s">
        <v>105</v>
      </c>
      <c r="F53" s="182" t="s">
        <v>92</v>
      </c>
      <c r="G53" s="183"/>
      <c r="H53" s="183"/>
      <c r="I53" s="183"/>
      <c r="J53" s="183"/>
      <c r="K53" s="183"/>
      <c r="L53" s="183"/>
      <c r="M53" s="183"/>
      <c r="N53" s="183"/>
      <c r="O53" s="183"/>
      <c r="P53" s="183"/>
      <c r="Q53" s="183"/>
      <c r="R53" s="183"/>
      <c r="S53" s="183"/>
      <c r="T53" s="183"/>
      <c r="U53" s="24">
        <f t="shared" si="2"/>
        <v>140</v>
      </c>
    </row>
    <row r="54" spans="1:21" ht="18" customHeight="1" thickBot="1" x14ac:dyDescent="0.3">
      <c r="A54" s="9" t="s">
        <v>90</v>
      </c>
      <c r="B54" s="10" t="s">
        <v>52</v>
      </c>
      <c r="C54" s="26">
        <v>196</v>
      </c>
      <c r="D54" s="17" t="s">
        <v>19</v>
      </c>
      <c r="E54" s="29" t="s">
        <v>105</v>
      </c>
      <c r="F54" s="184" t="s">
        <v>93</v>
      </c>
      <c r="G54" s="185"/>
      <c r="H54" s="185"/>
      <c r="I54" s="185"/>
      <c r="J54" s="185"/>
      <c r="K54" s="185"/>
      <c r="L54" s="185"/>
      <c r="M54" s="185"/>
      <c r="N54" s="185"/>
      <c r="O54" s="185"/>
      <c r="P54" s="185"/>
      <c r="Q54" s="185"/>
      <c r="R54" s="185"/>
      <c r="S54" s="185"/>
      <c r="T54" s="186"/>
      <c r="U54" s="25">
        <f t="shared" si="2"/>
        <v>98</v>
      </c>
    </row>
    <row r="55" spans="1:21" ht="18" customHeight="1" x14ac:dyDescent="0.25">
      <c r="A55" s="6" t="s">
        <v>88</v>
      </c>
      <c r="B55" s="7" t="s">
        <v>57</v>
      </c>
      <c r="C55" s="22">
        <v>896</v>
      </c>
      <c r="D55" s="18" t="s">
        <v>19</v>
      </c>
      <c r="E55" s="18" t="s">
        <v>105</v>
      </c>
      <c r="F55" s="189" t="s">
        <v>91</v>
      </c>
      <c r="G55" s="190"/>
      <c r="H55" s="190"/>
      <c r="I55" s="190"/>
      <c r="J55" s="190"/>
      <c r="K55" s="190"/>
      <c r="L55" s="190"/>
      <c r="M55" s="190"/>
      <c r="N55" s="190"/>
      <c r="O55" s="190"/>
      <c r="P55" s="190"/>
      <c r="Q55" s="190"/>
      <c r="R55" s="190"/>
      <c r="S55" s="190"/>
      <c r="T55" s="190"/>
      <c r="U55" s="23">
        <f t="shared" si="2"/>
        <v>448</v>
      </c>
    </row>
    <row r="56" spans="1:21" ht="18" customHeight="1" x14ac:dyDescent="0.25">
      <c r="A56" s="8" t="s">
        <v>88</v>
      </c>
      <c r="B56" s="2" t="s">
        <v>57</v>
      </c>
      <c r="C56" s="20">
        <v>560</v>
      </c>
      <c r="D56" s="4" t="s">
        <v>19</v>
      </c>
      <c r="E56" s="4" t="s">
        <v>105</v>
      </c>
      <c r="F56" s="182" t="s">
        <v>92</v>
      </c>
      <c r="G56" s="183"/>
      <c r="H56" s="183"/>
      <c r="I56" s="183"/>
      <c r="J56" s="183"/>
      <c r="K56" s="183"/>
      <c r="L56" s="183"/>
      <c r="M56" s="183"/>
      <c r="N56" s="183"/>
      <c r="O56" s="183"/>
      <c r="P56" s="183"/>
      <c r="Q56" s="183"/>
      <c r="R56" s="183"/>
      <c r="S56" s="183"/>
      <c r="T56" s="183"/>
      <c r="U56" s="24">
        <f t="shared" si="2"/>
        <v>280</v>
      </c>
    </row>
    <row r="57" spans="1:21" ht="18" customHeight="1" x14ac:dyDescent="0.25">
      <c r="A57" s="8" t="s">
        <v>88</v>
      </c>
      <c r="B57" s="2" t="s">
        <v>57</v>
      </c>
      <c r="C57" s="20">
        <v>252</v>
      </c>
      <c r="D57" s="4" t="s">
        <v>19</v>
      </c>
      <c r="E57" s="4" t="s">
        <v>105</v>
      </c>
      <c r="F57" s="182" t="s">
        <v>93</v>
      </c>
      <c r="G57" s="183"/>
      <c r="H57" s="183"/>
      <c r="I57" s="183"/>
      <c r="J57" s="183"/>
      <c r="K57" s="183"/>
      <c r="L57" s="183"/>
      <c r="M57" s="183"/>
      <c r="N57" s="183"/>
      <c r="O57" s="183"/>
      <c r="P57" s="183"/>
      <c r="Q57" s="183"/>
      <c r="R57" s="183"/>
      <c r="S57" s="183"/>
      <c r="T57" s="183"/>
      <c r="U57" s="24">
        <f t="shared" si="2"/>
        <v>126</v>
      </c>
    </row>
    <row r="58" spans="1:21" ht="18" customHeight="1" x14ac:dyDescent="0.25">
      <c r="A58" s="8" t="s">
        <v>89</v>
      </c>
      <c r="B58" s="2" t="s">
        <v>57</v>
      </c>
      <c r="C58" s="20">
        <v>532</v>
      </c>
      <c r="D58" s="4" t="s">
        <v>19</v>
      </c>
      <c r="E58" s="4" t="s">
        <v>105</v>
      </c>
      <c r="F58" s="182" t="s">
        <v>91</v>
      </c>
      <c r="G58" s="183"/>
      <c r="H58" s="183"/>
      <c r="I58" s="183"/>
      <c r="J58" s="183"/>
      <c r="K58" s="183"/>
      <c r="L58" s="183"/>
      <c r="M58" s="183"/>
      <c r="N58" s="183"/>
      <c r="O58" s="183"/>
      <c r="P58" s="183"/>
      <c r="Q58" s="183"/>
      <c r="R58" s="183"/>
      <c r="S58" s="183"/>
      <c r="T58" s="183"/>
      <c r="U58" s="24">
        <f t="shared" si="2"/>
        <v>266</v>
      </c>
    </row>
    <row r="59" spans="1:21" ht="18" customHeight="1" x14ac:dyDescent="0.25">
      <c r="A59" s="8" t="s">
        <v>89</v>
      </c>
      <c r="B59" s="2" t="s">
        <v>57</v>
      </c>
      <c r="C59" s="20">
        <v>392</v>
      </c>
      <c r="D59" s="4" t="s">
        <v>19</v>
      </c>
      <c r="E59" s="4" t="s">
        <v>105</v>
      </c>
      <c r="F59" s="182" t="s">
        <v>92</v>
      </c>
      <c r="G59" s="183"/>
      <c r="H59" s="183"/>
      <c r="I59" s="183"/>
      <c r="J59" s="183"/>
      <c r="K59" s="183"/>
      <c r="L59" s="183"/>
      <c r="M59" s="183"/>
      <c r="N59" s="183"/>
      <c r="O59" s="183"/>
      <c r="P59" s="183"/>
      <c r="Q59" s="183"/>
      <c r="R59" s="183"/>
      <c r="S59" s="183"/>
      <c r="T59" s="183"/>
      <c r="U59" s="24">
        <f t="shared" si="2"/>
        <v>196</v>
      </c>
    </row>
    <row r="60" spans="1:21" ht="18" customHeight="1" x14ac:dyDescent="0.25">
      <c r="A60" s="8" t="s">
        <v>89</v>
      </c>
      <c r="B60" s="2" t="s">
        <v>57</v>
      </c>
      <c r="C60" s="20">
        <v>224</v>
      </c>
      <c r="D60" s="4" t="s">
        <v>19</v>
      </c>
      <c r="E60" s="4" t="s">
        <v>105</v>
      </c>
      <c r="F60" s="182" t="s">
        <v>93</v>
      </c>
      <c r="G60" s="183"/>
      <c r="H60" s="183"/>
      <c r="I60" s="183"/>
      <c r="J60" s="183"/>
      <c r="K60" s="183"/>
      <c r="L60" s="183"/>
      <c r="M60" s="183"/>
      <c r="N60" s="183"/>
      <c r="O60" s="183"/>
      <c r="P60" s="183"/>
      <c r="Q60" s="183"/>
      <c r="R60" s="183"/>
      <c r="S60" s="183"/>
      <c r="T60" s="183"/>
      <c r="U60" s="24">
        <f t="shared" si="2"/>
        <v>112</v>
      </c>
    </row>
    <row r="61" spans="1:21" ht="18" customHeight="1" x14ac:dyDescent="0.25">
      <c r="A61" s="8" t="s">
        <v>90</v>
      </c>
      <c r="B61" s="2" t="s">
        <v>57</v>
      </c>
      <c r="C61" s="20">
        <v>308</v>
      </c>
      <c r="D61" s="4" t="s">
        <v>19</v>
      </c>
      <c r="E61" s="4" t="s">
        <v>105</v>
      </c>
      <c r="F61" s="182" t="s">
        <v>91</v>
      </c>
      <c r="G61" s="183"/>
      <c r="H61" s="183"/>
      <c r="I61" s="183"/>
      <c r="J61" s="183"/>
      <c r="K61" s="183"/>
      <c r="L61" s="183"/>
      <c r="M61" s="183"/>
      <c r="N61" s="183"/>
      <c r="O61" s="183"/>
      <c r="P61" s="183"/>
      <c r="Q61" s="183"/>
      <c r="R61" s="183"/>
      <c r="S61" s="183"/>
      <c r="T61" s="183"/>
      <c r="U61" s="24">
        <f t="shared" si="2"/>
        <v>154</v>
      </c>
    </row>
    <row r="62" spans="1:21" ht="18" customHeight="1" x14ac:dyDescent="0.25">
      <c r="A62" s="8" t="s">
        <v>90</v>
      </c>
      <c r="B62" s="2" t="s">
        <v>57</v>
      </c>
      <c r="C62" s="20">
        <v>280</v>
      </c>
      <c r="D62" s="4" t="s">
        <v>19</v>
      </c>
      <c r="E62" s="4" t="s">
        <v>105</v>
      </c>
      <c r="F62" s="182" t="s">
        <v>92</v>
      </c>
      <c r="G62" s="183"/>
      <c r="H62" s="183"/>
      <c r="I62" s="183"/>
      <c r="J62" s="183"/>
      <c r="K62" s="183"/>
      <c r="L62" s="183"/>
      <c r="M62" s="183"/>
      <c r="N62" s="183"/>
      <c r="O62" s="183"/>
      <c r="P62" s="183"/>
      <c r="Q62" s="183"/>
      <c r="R62" s="183"/>
      <c r="S62" s="183"/>
      <c r="T62" s="183"/>
      <c r="U62" s="24">
        <f t="shared" si="2"/>
        <v>140</v>
      </c>
    </row>
    <row r="63" spans="1:21" ht="18" customHeight="1" thickBot="1" x14ac:dyDescent="0.3">
      <c r="A63" s="9" t="s">
        <v>90</v>
      </c>
      <c r="B63" s="10" t="s">
        <v>57</v>
      </c>
      <c r="C63" s="26">
        <v>196</v>
      </c>
      <c r="D63" s="17" t="s">
        <v>19</v>
      </c>
      <c r="E63" s="29" t="s">
        <v>105</v>
      </c>
      <c r="F63" s="184" t="s">
        <v>93</v>
      </c>
      <c r="G63" s="185"/>
      <c r="H63" s="185"/>
      <c r="I63" s="185"/>
      <c r="J63" s="185"/>
      <c r="K63" s="185"/>
      <c r="L63" s="185"/>
      <c r="M63" s="185"/>
      <c r="N63" s="185"/>
      <c r="O63" s="185"/>
      <c r="P63" s="185"/>
      <c r="Q63" s="185"/>
      <c r="R63" s="185"/>
      <c r="S63" s="185"/>
      <c r="T63" s="186"/>
      <c r="U63" s="25">
        <f t="shared" si="2"/>
        <v>98</v>
      </c>
    </row>
    <row r="64" spans="1:21" ht="18" customHeight="1" x14ac:dyDescent="0.25">
      <c r="A64" s="6" t="s">
        <v>88</v>
      </c>
      <c r="B64" s="7" t="s">
        <v>75</v>
      </c>
      <c r="C64" s="22">
        <v>252</v>
      </c>
      <c r="D64" s="18" t="s">
        <v>19</v>
      </c>
      <c r="E64" s="18" t="s">
        <v>105</v>
      </c>
      <c r="F64" s="189" t="s">
        <v>91</v>
      </c>
      <c r="G64" s="190"/>
      <c r="H64" s="190"/>
      <c r="I64" s="190"/>
      <c r="J64" s="190"/>
      <c r="K64" s="190"/>
      <c r="L64" s="190"/>
      <c r="M64" s="190"/>
      <c r="N64" s="190"/>
      <c r="O64" s="190"/>
      <c r="P64" s="190"/>
      <c r="Q64" s="190"/>
      <c r="R64" s="190"/>
      <c r="S64" s="190"/>
      <c r="T64" s="190"/>
      <c r="U64" s="23">
        <f t="shared" si="2"/>
        <v>126</v>
      </c>
    </row>
    <row r="65" spans="1:21" ht="18" customHeight="1" x14ac:dyDescent="0.25">
      <c r="A65" s="8" t="s">
        <v>88</v>
      </c>
      <c r="B65" s="2" t="s">
        <v>75</v>
      </c>
      <c r="C65" s="20">
        <v>252</v>
      </c>
      <c r="D65" s="4" t="s">
        <v>19</v>
      </c>
      <c r="E65" s="30" t="s">
        <v>105</v>
      </c>
      <c r="F65" s="174" t="s">
        <v>92</v>
      </c>
      <c r="G65" s="175"/>
      <c r="H65" s="175"/>
      <c r="I65" s="175"/>
      <c r="J65" s="175"/>
      <c r="K65" s="175"/>
      <c r="L65" s="175"/>
      <c r="M65" s="175"/>
      <c r="N65" s="175"/>
      <c r="O65" s="175"/>
      <c r="P65" s="175"/>
      <c r="Q65" s="175"/>
      <c r="R65" s="175"/>
      <c r="S65" s="175"/>
      <c r="T65" s="176"/>
      <c r="U65" s="24">
        <f t="shared" si="2"/>
        <v>126</v>
      </c>
    </row>
    <row r="66" spans="1:21" ht="18" customHeight="1" x14ac:dyDescent="0.25">
      <c r="A66" s="8" t="s">
        <v>89</v>
      </c>
      <c r="B66" s="2" t="s">
        <v>75</v>
      </c>
      <c r="C66" s="20">
        <v>224</v>
      </c>
      <c r="D66" s="4" t="s">
        <v>19</v>
      </c>
      <c r="E66" s="4" t="s">
        <v>105</v>
      </c>
      <c r="F66" s="182" t="s">
        <v>91</v>
      </c>
      <c r="G66" s="182"/>
      <c r="H66" s="182"/>
      <c r="I66" s="182"/>
      <c r="J66" s="182"/>
      <c r="K66" s="182"/>
      <c r="L66" s="182"/>
      <c r="M66" s="182"/>
      <c r="N66" s="182"/>
      <c r="O66" s="182"/>
      <c r="P66" s="182"/>
      <c r="Q66" s="182"/>
      <c r="R66" s="182"/>
      <c r="S66" s="182"/>
      <c r="T66" s="182"/>
      <c r="U66" s="24">
        <f t="shared" si="2"/>
        <v>112</v>
      </c>
    </row>
    <row r="67" spans="1:21" ht="18" customHeight="1" thickBot="1" x14ac:dyDescent="0.3">
      <c r="A67" s="9" t="s">
        <v>89</v>
      </c>
      <c r="B67" s="10" t="s">
        <v>75</v>
      </c>
      <c r="C67" s="26">
        <v>196</v>
      </c>
      <c r="D67" s="17" t="s">
        <v>19</v>
      </c>
      <c r="E67" s="17" t="s">
        <v>105</v>
      </c>
      <c r="F67" s="187" t="s">
        <v>92</v>
      </c>
      <c r="G67" s="187"/>
      <c r="H67" s="187"/>
      <c r="I67" s="187"/>
      <c r="J67" s="187"/>
      <c r="K67" s="187"/>
      <c r="L67" s="187"/>
      <c r="M67" s="187"/>
      <c r="N67" s="187"/>
      <c r="O67" s="187"/>
      <c r="P67" s="187"/>
      <c r="Q67" s="187"/>
      <c r="R67" s="187"/>
      <c r="S67" s="187"/>
      <c r="T67" s="187"/>
      <c r="U67" s="25">
        <f t="shared" si="2"/>
        <v>98</v>
      </c>
    </row>
    <row r="68" spans="1:21" ht="18" customHeight="1" x14ac:dyDescent="0.25">
      <c r="D68" s="1"/>
      <c r="E68" s="1"/>
    </row>
    <row r="69" spans="1:21" ht="18" customHeight="1" thickBot="1" x14ac:dyDescent="0.3">
      <c r="A69" s="5" t="s">
        <v>112</v>
      </c>
      <c r="D69" s="1"/>
      <c r="E69" s="1"/>
    </row>
    <row r="70" spans="1:21" ht="18" customHeight="1" thickBot="1" x14ac:dyDescent="0.3">
      <c r="A70" s="13" t="s">
        <v>51</v>
      </c>
      <c r="B70" s="14" t="s">
        <v>5</v>
      </c>
      <c r="C70" s="14" t="s">
        <v>6</v>
      </c>
      <c r="D70" s="32" t="s">
        <v>7</v>
      </c>
      <c r="E70" s="32" t="s">
        <v>103</v>
      </c>
      <c r="F70" s="188" t="s">
        <v>49</v>
      </c>
      <c r="G70" s="188"/>
      <c r="H70" s="188"/>
      <c r="I70" s="188"/>
      <c r="J70" s="188"/>
      <c r="K70" s="188"/>
      <c r="L70" s="188"/>
      <c r="M70" s="188"/>
      <c r="N70" s="188"/>
      <c r="O70" s="188"/>
      <c r="P70" s="188"/>
      <c r="Q70" s="188"/>
      <c r="R70" s="188"/>
      <c r="S70" s="188"/>
      <c r="T70" s="188"/>
      <c r="U70" s="15" t="s">
        <v>16</v>
      </c>
    </row>
    <row r="71" spans="1:21" ht="18" customHeight="1" x14ac:dyDescent="0.25">
      <c r="A71" s="6" t="s">
        <v>179</v>
      </c>
      <c r="B71" s="7" t="s">
        <v>181</v>
      </c>
      <c r="C71" s="22">
        <v>415</v>
      </c>
      <c r="D71" s="18" t="s">
        <v>19</v>
      </c>
      <c r="E71" s="18" t="s">
        <v>105</v>
      </c>
      <c r="F71" s="189" t="s">
        <v>100</v>
      </c>
      <c r="G71" s="190"/>
      <c r="H71" s="190"/>
      <c r="I71" s="190"/>
      <c r="J71" s="190"/>
      <c r="K71" s="190"/>
      <c r="L71" s="190"/>
      <c r="M71" s="190"/>
      <c r="N71" s="190"/>
      <c r="O71" s="190"/>
      <c r="P71" s="190"/>
      <c r="Q71" s="190"/>
      <c r="R71" s="190"/>
      <c r="S71" s="190"/>
      <c r="T71" s="190"/>
      <c r="U71" s="23">
        <f>+C71/2</f>
        <v>207.5</v>
      </c>
    </row>
    <row r="72" spans="1:21" ht="18" customHeight="1" x14ac:dyDescent="0.25">
      <c r="A72" s="8" t="s">
        <v>180</v>
      </c>
      <c r="B72" s="38" t="s">
        <v>181</v>
      </c>
      <c r="C72" s="20">
        <v>500</v>
      </c>
      <c r="D72" s="4" t="s">
        <v>19</v>
      </c>
      <c r="E72" s="4" t="s">
        <v>105</v>
      </c>
      <c r="F72" s="182" t="s">
        <v>100</v>
      </c>
      <c r="G72" s="183"/>
      <c r="H72" s="183"/>
      <c r="I72" s="183"/>
      <c r="J72" s="183"/>
      <c r="K72" s="183"/>
      <c r="L72" s="183"/>
      <c r="M72" s="183"/>
      <c r="N72" s="183"/>
      <c r="O72" s="183"/>
      <c r="P72" s="183"/>
      <c r="Q72" s="183"/>
      <c r="R72" s="183"/>
      <c r="S72" s="183"/>
      <c r="T72" s="183"/>
      <c r="U72" s="24">
        <f>+C72/2</f>
        <v>250</v>
      </c>
    </row>
    <row r="73" spans="1:21" ht="18" customHeight="1" thickBot="1" x14ac:dyDescent="0.3">
      <c r="A73" s="9" t="s">
        <v>96</v>
      </c>
      <c r="B73" s="10" t="s">
        <v>97</v>
      </c>
      <c r="C73" s="26">
        <v>275</v>
      </c>
      <c r="D73" s="17" t="s">
        <v>19</v>
      </c>
      <c r="E73" s="17" t="s">
        <v>105</v>
      </c>
      <c r="F73" s="187" t="s">
        <v>101</v>
      </c>
      <c r="G73" s="191"/>
      <c r="H73" s="191"/>
      <c r="I73" s="191"/>
      <c r="J73" s="191"/>
      <c r="K73" s="191"/>
      <c r="L73" s="191"/>
      <c r="M73" s="191"/>
      <c r="N73" s="191"/>
      <c r="O73" s="191"/>
      <c r="P73" s="191"/>
      <c r="Q73" s="191"/>
      <c r="R73" s="191"/>
      <c r="S73" s="191"/>
      <c r="T73" s="191"/>
      <c r="U73" s="24">
        <f>+C73/2</f>
        <v>137.5</v>
      </c>
    </row>
    <row r="74" spans="1:21" ht="18" customHeight="1" x14ac:dyDescent="0.25">
      <c r="D74" s="1"/>
      <c r="E74" s="1"/>
    </row>
    <row r="75" spans="1:21" ht="18" customHeight="1" thickBot="1" x14ac:dyDescent="0.3">
      <c r="A75" s="5" t="s">
        <v>113</v>
      </c>
      <c r="D75" s="1"/>
      <c r="E75" s="1"/>
    </row>
    <row r="76" spans="1:21" ht="18" customHeight="1" x14ac:dyDescent="0.25">
      <c r="A76" s="13" t="s">
        <v>51</v>
      </c>
      <c r="B76" s="14" t="s">
        <v>5</v>
      </c>
      <c r="C76" s="14" t="s">
        <v>6</v>
      </c>
      <c r="D76" s="32" t="s">
        <v>7</v>
      </c>
      <c r="E76" s="32"/>
      <c r="F76" s="177" t="s">
        <v>49</v>
      </c>
      <c r="G76" s="178"/>
      <c r="H76" s="178"/>
      <c r="I76" s="178"/>
      <c r="J76" s="178"/>
      <c r="K76" s="178"/>
      <c r="L76" s="178"/>
      <c r="M76" s="178"/>
      <c r="N76" s="178"/>
      <c r="O76" s="178"/>
      <c r="P76" s="178"/>
      <c r="Q76" s="178"/>
      <c r="R76" s="178"/>
      <c r="S76" s="178"/>
      <c r="T76" s="179"/>
      <c r="U76" s="15" t="s">
        <v>16</v>
      </c>
    </row>
    <row r="77" spans="1:21" ht="18" customHeight="1" x14ac:dyDescent="0.25">
      <c r="A77" s="8" t="s">
        <v>159</v>
      </c>
      <c r="B77" s="2" t="s">
        <v>52</v>
      </c>
      <c r="C77" s="20">
        <v>450</v>
      </c>
      <c r="D77" s="4" t="s">
        <v>19</v>
      </c>
      <c r="E77" s="4" t="s">
        <v>105</v>
      </c>
      <c r="F77" s="174" t="s">
        <v>160</v>
      </c>
      <c r="G77" s="175"/>
      <c r="H77" s="175"/>
      <c r="I77" s="175"/>
      <c r="J77" s="175"/>
      <c r="K77" s="175"/>
      <c r="L77" s="175"/>
      <c r="M77" s="175"/>
      <c r="N77" s="175"/>
      <c r="O77" s="175"/>
      <c r="P77" s="175"/>
      <c r="Q77" s="175"/>
      <c r="R77" s="175"/>
      <c r="S77" s="175"/>
      <c r="T77" s="176"/>
      <c r="U77" s="24">
        <f>+C77/2</f>
        <v>225</v>
      </c>
    </row>
    <row r="78" spans="1:21" ht="18" customHeight="1" x14ac:dyDescent="0.25">
      <c r="A78" s="8" t="s">
        <v>94</v>
      </c>
      <c r="B78" s="2" t="s">
        <v>57</v>
      </c>
      <c r="C78" s="20">
        <v>450</v>
      </c>
      <c r="D78" s="4" t="s">
        <v>19</v>
      </c>
      <c r="E78" s="4" t="s">
        <v>105</v>
      </c>
      <c r="F78" s="174" t="s">
        <v>163</v>
      </c>
      <c r="G78" s="175"/>
      <c r="H78" s="175"/>
      <c r="I78" s="175"/>
      <c r="J78" s="175"/>
      <c r="K78" s="175"/>
      <c r="L78" s="175"/>
      <c r="M78" s="175"/>
      <c r="N78" s="175"/>
      <c r="O78" s="175"/>
      <c r="P78" s="175"/>
      <c r="Q78" s="175"/>
      <c r="R78" s="175"/>
      <c r="S78" s="175"/>
      <c r="T78" s="176"/>
      <c r="U78" s="24">
        <f>+C78/2</f>
        <v>225</v>
      </c>
    </row>
    <row r="79" spans="1:21" ht="18" customHeight="1" x14ac:dyDescent="0.25">
      <c r="A79" s="8" t="s">
        <v>98</v>
      </c>
      <c r="B79" s="2" t="s">
        <v>99</v>
      </c>
      <c r="C79" s="20">
        <v>350</v>
      </c>
      <c r="D79" s="4" t="s">
        <v>19</v>
      </c>
      <c r="E79" s="4" t="s">
        <v>105</v>
      </c>
      <c r="F79" s="174" t="s">
        <v>161</v>
      </c>
      <c r="G79" s="175"/>
      <c r="H79" s="175"/>
      <c r="I79" s="175"/>
      <c r="J79" s="175"/>
      <c r="K79" s="175"/>
      <c r="L79" s="175"/>
      <c r="M79" s="175"/>
      <c r="N79" s="175"/>
      <c r="O79" s="175"/>
      <c r="P79" s="175"/>
      <c r="Q79" s="175"/>
      <c r="R79" s="175"/>
      <c r="S79" s="175"/>
      <c r="T79" s="176"/>
      <c r="U79" s="24">
        <f>+C79/2</f>
        <v>175</v>
      </c>
    </row>
    <row r="80" spans="1:21" ht="18" customHeight="1" x14ac:dyDescent="0.25">
      <c r="A80" s="8" t="s">
        <v>102</v>
      </c>
      <c r="B80" s="2" t="s">
        <v>60</v>
      </c>
      <c r="C80" s="20">
        <v>350</v>
      </c>
      <c r="D80" s="4" t="s">
        <v>19</v>
      </c>
      <c r="E80" s="4" t="s">
        <v>105</v>
      </c>
      <c r="F80" s="174" t="s">
        <v>162</v>
      </c>
      <c r="G80" s="175"/>
      <c r="H80" s="175"/>
      <c r="I80" s="175"/>
      <c r="J80" s="175"/>
      <c r="K80" s="175"/>
      <c r="L80" s="175"/>
      <c r="M80" s="175"/>
      <c r="N80" s="175"/>
      <c r="O80" s="175"/>
      <c r="P80" s="175"/>
      <c r="Q80" s="175"/>
      <c r="R80" s="175"/>
      <c r="S80" s="175"/>
      <c r="T80" s="176"/>
      <c r="U80" s="24">
        <f>+C80/2</f>
        <v>175</v>
      </c>
    </row>
    <row r="81" spans="1:21" ht="18" customHeight="1" x14ac:dyDescent="0.25">
      <c r="A81" s="8" t="s">
        <v>95</v>
      </c>
      <c r="B81" s="2" t="s">
        <v>75</v>
      </c>
      <c r="C81" s="20">
        <v>350</v>
      </c>
      <c r="D81" s="4" t="s">
        <v>19</v>
      </c>
      <c r="E81" s="4" t="s">
        <v>105</v>
      </c>
      <c r="F81" s="174" t="s">
        <v>162</v>
      </c>
      <c r="G81" s="175"/>
      <c r="H81" s="175"/>
      <c r="I81" s="175"/>
      <c r="J81" s="175"/>
      <c r="K81" s="175"/>
      <c r="L81" s="175"/>
      <c r="M81" s="175"/>
      <c r="N81" s="175"/>
      <c r="O81" s="175"/>
      <c r="P81" s="175"/>
      <c r="Q81" s="175"/>
      <c r="R81" s="175"/>
      <c r="S81" s="175"/>
      <c r="T81" s="176"/>
      <c r="U81" s="24">
        <f>+C81/2</f>
        <v>175</v>
      </c>
    </row>
    <row r="82" spans="1:21" ht="18" customHeight="1" x14ac:dyDescent="0.25">
      <c r="D82" s="1"/>
      <c r="E82" s="1"/>
    </row>
    <row r="83" spans="1:21" ht="18" customHeight="1" thickBot="1" x14ac:dyDescent="0.3">
      <c r="A83" s="5" t="s">
        <v>118</v>
      </c>
      <c r="D83" s="1"/>
      <c r="E83" s="1"/>
      <c r="F83" s="1"/>
    </row>
    <row r="84" spans="1:21" ht="18" customHeight="1" thickBot="1" x14ac:dyDescent="0.3">
      <c r="A84" s="13" t="s">
        <v>51</v>
      </c>
      <c r="B84" s="14" t="s">
        <v>5</v>
      </c>
      <c r="C84" s="14" t="s">
        <v>6</v>
      </c>
      <c r="D84" s="35" t="s">
        <v>7</v>
      </c>
      <c r="E84" s="35" t="s">
        <v>103</v>
      </c>
      <c r="F84" s="177" t="s">
        <v>49</v>
      </c>
      <c r="G84" s="178"/>
      <c r="H84" s="178"/>
      <c r="I84" s="178"/>
      <c r="J84" s="178"/>
      <c r="K84" s="178"/>
      <c r="L84" s="178"/>
      <c r="M84" s="178"/>
      <c r="N84" s="178"/>
      <c r="O84" s="178"/>
      <c r="P84" s="178"/>
      <c r="Q84" s="178"/>
      <c r="R84" s="178"/>
      <c r="S84" s="178"/>
      <c r="T84" s="179"/>
      <c r="U84" s="7" t="s">
        <v>16</v>
      </c>
    </row>
    <row r="85" spans="1:21" ht="18" customHeight="1" thickBot="1" x14ac:dyDescent="0.3">
      <c r="A85" s="6" t="s">
        <v>173</v>
      </c>
      <c r="B85" s="7" t="s">
        <v>155</v>
      </c>
      <c r="C85" s="22">
        <v>400</v>
      </c>
      <c r="D85" s="18" t="s">
        <v>19</v>
      </c>
      <c r="E85" s="18" t="s">
        <v>105</v>
      </c>
      <c r="F85" s="174" t="s">
        <v>61</v>
      </c>
      <c r="G85" s="175"/>
      <c r="H85" s="175"/>
      <c r="I85" s="175"/>
      <c r="J85" s="175"/>
      <c r="K85" s="175"/>
      <c r="L85" s="175"/>
      <c r="M85" s="175"/>
      <c r="N85" s="175"/>
      <c r="O85" s="175"/>
      <c r="P85" s="175"/>
      <c r="Q85" s="175"/>
      <c r="R85" s="175"/>
      <c r="S85" s="175"/>
      <c r="T85" s="176"/>
      <c r="U85" s="36">
        <f>C85/2</f>
        <v>200</v>
      </c>
    </row>
    <row r="86" spans="1:21" ht="18" customHeight="1" thickBot="1" x14ac:dyDescent="0.3">
      <c r="A86" s="8" t="s">
        <v>156</v>
      </c>
      <c r="B86" s="7" t="s">
        <v>155</v>
      </c>
      <c r="C86" s="20">
        <v>500</v>
      </c>
      <c r="D86" s="4" t="s">
        <v>19</v>
      </c>
      <c r="E86" s="4" t="s">
        <v>105</v>
      </c>
      <c r="F86" s="174" t="s">
        <v>62</v>
      </c>
      <c r="G86" s="175"/>
      <c r="H86" s="175"/>
      <c r="I86" s="175"/>
      <c r="J86" s="175"/>
      <c r="K86" s="175"/>
      <c r="L86" s="175"/>
      <c r="M86" s="175"/>
      <c r="N86" s="175"/>
      <c r="O86" s="175"/>
      <c r="P86" s="175"/>
      <c r="Q86" s="175"/>
      <c r="R86" s="175"/>
      <c r="S86" s="175"/>
      <c r="T86" s="176"/>
      <c r="U86" s="36">
        <f t="shared" ref="U86:U100" si="3">C86/2</f>
        <v>250</v>
      </c>
    </row>
    <row r="87" spans="1:21" ht="18" customHeight="1" x14ac:dyDescent="0.25">
      <c r="A87" s="59" t="s">
        <v>157</v>
      </c>
      <c r="B87" s="60" t="s">
        <v>155</v>
      </c>
      <c r="C87" s="61">
        <v>600</v>
      </c>
      <c r="D87" s="62" t="s">
        <v>19</v>
      </c>
      <c r="E87" s="62" t="s">
        <v>105</v>
      </c>
      <c r="F87" s="180" t="s">
        <v>326</v>
      </c>
      <c r="G87" s="181"/>
      <c r="H87" s="181"/>
      <c r="I87" s="181"/>
      <c r="J87" s="181"/>
      <c r="K87" s="181"/>
      <c r="L87" s="181"/>
      <c r="M87" s="181"/>
      <c r="N87" s="181"/>
      <c r="O87" s="181"/>
      <c r="P87" s="181"/>
      <c r="Q87" s="181"/>
      <c r="R87" s="181"/>
      <c r="S87" s="181"/>
      <c r="T87" s="176"/>
      <c r="U87" s="36">
        <f t="shared" si="3"/>
        <v>300</v>
      </c>
    </row>
    <row r="88" spans="1:21" ht="18" customHeight="1" x14ac:dyDescent="0.25">
      <c r="A88" s="49" t="s">
        <v>202</v>
      </c>
      <c r="B88" s="49" t="s">
        <v>60</v>
      </c>
      <c r="C88" s="20">
        <v>650</v>
      </c>
      <c r="D88" s="4" t="s">
        <v>19</v>
      </c>
      <c r="E88" s="4" t="s">
        <v>105</v>
      </c>
      <c r="F88" s="215" t="s">
        <v>203</v>
      </c>
      <c r="G88" s="216"/>
      <c r="H88" s="216"/>
      <c r="I88" s="216"/>
      <c r="J88" s="216"/>
      <c r="K88" s="216"/>
      <c r="L88" s="216"/>
      <c r="M88" s="216"/>
      <c r="N88" s="216"/>
      <c r="O88" s="216"/>
      <c r="P88" s="216"/>
      <c r="Q88" s="216"/>
      <c r="R88" s="216"/>
      <c r="S88" s="216"/>
      <c r="T88" s="217"/>
      <c r="U88" s="36">
        <f t="shared" si="3"/>
        <v>325</v>
      </c>
    </row>
    <row r="89" spans="1:21" ht="18" customHeight="1" x14ac:dyDescent="0.25">
      <c r="A89" s="49" t="s">
        <v>316</v>
      </c>
      <c r="B89" s="49" t="s">
        <v>120</v>
      </c>
      <c r="C89" s="20">
        <v>400</v>
      </c>
      <c r="D89" s="4" t="s">
        <v>19</v>
      </c>
      <c r="E89" s="4" t="s">
        <v>105</v>
      </c>
      <c r="F89" s="174" t="s">
        <v>61</v>
      </c>
      <c r="G89" s="175"/>
      <c r="H89" s="175"/>
      <c r="I89" s="175"/>
      <c r="J89" s="175"/>
      <c r="K89" s="175"/>
      <c r="L89" s="175"/>
      <c r="M89" s="175"/>
      <c r="N89" s="175"/>
      <c r="O89" s="175"/>
      <c r="P89" s="175"/>
      <c r="Q89" s="175"/>
      <c r="R89" s="175"/>
      <c r="S89" s="175"/>
      <c r="T89" s="176"/>
      <c r="U89" s="36">
        <f t="shared" si="3"/>
        <v>200</v>
      </c>
    </row>
    <row r="90" spans="1:21" ht="18" customHeight="1" x14ac:dyDescent="0.25">
      <c r="A90" s="49" t="s">
        <v>204</v>
      </c>
      <c r="B90" s="49" t="s">
        <v>120</v>
      </c>
      <c r="C90" s="20">
        <v>600</v>
      </c>
      <c r="D90" s="4" t="s">
        <v>19</v>
      </c>
      <c r="E90" s="4" t="s">
        <v>105</v>
      </c>
      <c r="F90" s="174" t="s">
        <v>62</v>
      </c>
      <c r="G90" s="175"/>
      <c r="H90" s="175"/>
      <c r="I90" s="175"/>
      <c r="J90" s="175"/>
      <c r="K90" s="175"/>
      <c r="L90" s="175"/>
      <c r="M90" s="175"/>
      <c r="N90" s="175"/>
      <c r="O90" s="175"/>
      <c r="P90" s="175"/>
      <c r="Q90" s="175"/>
      <c r="R90" s="175"/>
      <c r="S90" s="175"/>
      <c r="T90" s="176"/>
      <c r="U90" s="36">
        <f t="shared" si="3"/>
        <v>300</v>
      </c>
    </row>
    <row r="91" spans="1:21" ht="18" customHeight="1" x14ac:dyDescent="0.25">
      <c r="A91" s="49" t="s">
        <v>314</v>
      </c>
      <c r="B91" s="49" t="s">
        <v>120</v>
      </c>
      <c r="C91" s="20">
        <v>655</v>
      </c>
      <c r="D91" s="4" t="s">
        <v>19</v>
      </c>
      <c r="E91" s="4" t="s">
        <v>105</v>
      </c>
      <c r="F91" s="180" t="s">
        <v>326</v>
      </c>
      <c r="G91" s="181"/>
      <c r="H91" s="181"/>
      <c r="I91" s="181"/>
      <c r="J91" s="181"/>
      <c r="K91" s="181"/>
      <c r="L91" s="181"/>
      <c r="M91" s="181"/>
      <c r="N91" s="181"/>
      <c r="O91" s="181"/>
      <c r="P91" s="181"/>
      <c r="Q91" s="181"/>
      <c r="R91" s="181"/>
      <c r="S91" s="181"/>
      <c r="T91" s="176"/>
      <c r="U91" s="36">
        <f t="shared" si="3"/>
        <v>327.5</v>
      </c>
    </row>
    <row r="92" spans="1:21" ht="18" customHeight="1" x14ac:dyDescent="0.25">
      <c r="A92" s="49" t="s">
        <v>315</v>
      </c>
      <c r="B92" s="49" t="s">
        <v>120</v>
      </c>
      <c r="C92" s="20">
        <v>655</v>
      </c>
      <c r="D92" s="4" t="s">
        <v>19</v>
      </c>
      <c r="E92" s="4" t="s">
        <v>105</v>
      </c>
      <c r="F92" s="215" t="s">
        <v>203</v>
      </c>
      <c r="G92" s="216"/>
      <c r="H92" s="216"/>
      <c r="I92" s="216"/>
      <c r="J92" s="216"/>
      <c r="K92" s="216"/>
      <c r="L92" s="216"/>
      <c r="M92" s="216"/>
      <c r="N92" s="216"/>
      <c r="O92" s="216"/>
      <c r="P92" s="216"/>
      <c r="Q92" s="216"/>
      <c r="R92" s="216"/>
      <c r="S92" s="216"/>
      <c r="T92" s="217"/>
      <c r="U92" s="36">
        <f t="shared" si="3"/>
        <v>327.5</v>
      </c>
    </row>
    <row r="93" spans="1:21" ht="18" customHeight="1" x14ac:dyDescent="0.25">
      <c r="A93" s="49" t="s">
        <v>317</v>
      </c>
      <c r="B93" s="49" t="s">
        <v>119</v>
      </c>
      <c r="C93" s="20">
        <v>380</v>
      </c>
      <c r="D93" s="4" t="s">
        <v>19</v>
      </c>
      <c r="E93" s="4" t="s">
        <v>105</v>
      </c>
      <c r="F93" s="174" t="s">
        <v>61</v>
      </c>
      <c r="G93" s="175"/>
      <c r="H93" s="175"/>
      <c r="I93" s="175"/>
      <c r="J93" s="175"/>
      <c r="K93" s="175"/>
      <c r="L93" s="175"/>
      <c r="M93" s="175"/>
      <c r="N93" s="175"/>
      <c r="O93" s="175"/>
      <c r="P93" s="175"/>
      <c r="Q93" s="175"/>
      <c r="R93" s="175"/>
      <c r="S93" s="175"/>
      <c r="T93" s="176"/>
      <c r="U93" s="36">
        <f t="shared" si="3"/>
        <v>190</v>
      </c>
    </row>
    <row r="94" spans="1:21" ht="18" customHeight="1" x14ac:dyDescent="0.25">
      <c r="A94" s="49" t="s">
        <v>318</v>
      </c>
      <c r="B94" s="49" t="s">
        <v>119</v>
      </c>
      <c r="C94" s="20">
        <v>500</v>
      </c>
      <c r="D94" s="4" t="s">
        <v>19</v>
      </c>
      <c r="E94" s="4" t="s">
        <v>105</v>
      </c>
      <c r="F94" s="174" t="s">
        <v>62</v>
      </c>
      <c r="G94" s="175"/>
      <c r="H94" s="175"/>
      <c r="I94" s="175"/>
      <c r="J94" s="175"/>
      <c r="K94" s="175"/>
      <c r="L94" s="175"/>
      <c r="M94" s="175"/>
      <c r="N94" s="175"/>
      <c r="O94" s="175"/>
      <c r="P94" s="175"/>
      <c r="Q94" s="175"/>
      <c r="R94" s="175"/>
      <c r="S94" s="175"/>
      <c r="T94" s="176"/>
      <c r="U94" s="36">
        <f t="shared" si="3"/>
        <v>250</v>
      </c>
    </row>
    <row r="95" spans="1:21" ht="18" customHeight="1" x14ac:dyDescent="0.25">
      <c r="A95" s="49" t="s">
        <v>319</v>
      </c>
      <c r="B95" s="49" t="s">
        <v>119</v>
      </c>
      <c r="C95" s="20">
        <v>540</v>
      </c>
      <c r="D95" s="4" t="s">
        <v>19</v>
      </c>
      <c r="E95" s="4" t="s">
        <v>105</v>
      </c>
      <c r="F95" s="180" t="s">
        <v>326</v>
      </c>
      <c r="G95" s="181"/>
      <c r="H95" s="181"/>
      <c r="I95" s="181"/>
      <c r="J95" s="181"/>
      <c r="K95" s="181"/>
      <c r="L95" s="181"/>
      <c r="M95" s="181"/>
      <c r="N95" s="181"/>
      <c r="O95" s="181"/>
      <c r="P95" s="181"/>
      <c r="Q95" s="181"/>
      <c r="R95" s="181"/>
      <c r="S95" s="181"/>
      <c r="T95" s="176"/>
      <c r="U95" s="36">
        <f t="shared" si="3"/>
        <v>270</v>
      </c>
    </row>
    <row r="96" spans="1:21" ht="18" customHeight="1" x14ac:dyDescent="0.25">
      <c r="A96" s="49" t="s">
        <v>320</v>
      </c>
      <c r="B96" s="49" t="s">
        <v>119</v>
      </c>
      <c r="C96" s="20">
        <v>580</v>
      </c>
      <c r="D96" s="4" t="s">
        <v>19</v>
      </c>
      <c r="E96" s="4" t="s">
        <v>105</v>
      </c>
      <c r="F96" s="215" t="s">
        <v>203</v>
      </c>
      <c r="G96" s="216"/>
      <c r="H96" s="216"/>
      <c r="I96" s="216"/>
      <c r="J96" s="216"/>
      <c r="K96" s="216"/>
      <c r="L96" s="216"/>
      <c r="M96" s="216"/>
      <c r="N96" s="216"/>
      <c r="O96" s="216"/>
      <c r="P96" s="216"/>
      <c r="Q96" s="216"/>
      <c r="R96" s="216"/>
      <c r="S96" s="216"/>
      <c r="T96" s="217"/>
      <c r="U96" s="36">
        <f t="shared" si="3"/>
        <v>290</v>
      </c>
    </row>
    <row r="97" spans="1:21" ht="18" customHeight="1" x14ac:dyDescent="0.25">
      <c r="A97" s="49" t="s">
        <v>322</v>
      </c>
      <c r="B97" s="64" t="s">
        <v>321</v>
      </c>
      <c r="C97" s="20">
        <v>380</v>
      </c>
      <c r="D97" s="4" t="s">
        <v>19</v>
      </c>
      <c r="E97" s="4" t="s">
        <v>105</v>
      </c>
      <c r="F97" s="174" t="s">
        <v>61</v>
      </c>
      <c r="G97" s="175"/>
      <c r="H97" s="175"/>
      <c r="I97" s="175"/>
      <c r="J97" s="175"/>
      <c r="K97" s="175"/>
      <c r="L97" s="175"/>
      <c r="M97" s="175"/>
      <c r="N97" s="175"/>
      <c r="O97" s="175"/>
      <c r="P97" s="175"/>
      <c r="Q97" s="175"/>
      <c r="R97" s="175"/>
      <c r="S97" s="175"/>
      <c r="T97" s="176"/>
      <c r="U97" s="36">
        <f t="shared" si="3"/>
        <v>190</v>
      </c>
    </row>
    <row r="98" spans="1:21" ht="18" customHeight="1" x14ac:dyDescent="0.25">
      <c r="A98" s="49" t="s">
        <v>323</v>
      </c>
      <c r="B98" s="64" t="s">
        <v>321</v>
      </c>
      <c r="C98" s="20">
        <v>480</v>
      </c>
      <c r="D98" s="4" t="s">
        <v>19</v>
      </c>
      <c r="E98" s="4" t="s">
        <v>105</v>
      </c>
      <c r="F98" s="174" t="s">
        <v>62</v>
      </c>
      <c r="G98" s="175"/>
      <c r="H98" s="175"/>
      <c r="I98" s="175"/>
      <c r="J98" s="175"/>
      <c r="K98" s="175"/>
      <c r="L98" s="175"/>
      <c r="M98" s="175"/>
      <c r="N98" s="175"/>
      <c r="O98" s="175"/>
      <c r="P98" s="175"/>
      <c r="Q98" s="175"/>
      <c r="R98" s="175"/>
      <c r="S98" s="175"/>
      <c r="T98" s="176"/>
      <c r="U98" s="36">
        <f t="shared" si="3"/>
        <v>240</v>
      </c>
    </row>
    <row r="99" spans="1:21" ht="18" customHeight="1" x14ac:dyDescent="0.25">
      <c r="A99" s="49" t="s">
        <v>324</v>
      </c>
      <c r="B99" s="64" t="s">
        <v>321</v>
      </c>
      <c r="C99" s="20">
        <v>540</v>
      </c>
      <c r="D99" s="4" t="s">
        <v>19</v>
      </c>
      <c r="E99" s="4" t="s">
        <v>105</v>
      </c>
      <c r="F99" s="180" t="s">
        <v>326</v>
      </c>
      <c r="G99" s="181"/>
      <c r="H99" s="181"/>
      <c r="I99" s="181"/>
      <c r="J99" s="181"/>
      <c r="K99" s="181"/>
      <c r="L99" s="181"/>
      <c r="M99" s="181"/>
      <c r="N99" s="181"/>
      <c r="O99" s="181"/>
      <c r="P99" s="181"/>
      <c r="Q99" s="181"/>
      <c r="R99" s="181"/>
      <c r="S99" s="181"/>
      <c r="T99" s="176"/>
      <c r="U99" s="36">
        <f t="shared" si="3"/>
        <v>270</v>
      </c>
    </row>
    <row r="100" spans="1:21" ht="18" customHeight="1" x14ac:dyDescent="0.25">
      <c r="A100" s="49" t="s">
        <v>325</v>
      </c>
      <c r="B100" s="64" t="s">
        <v>321</v>
      </c>
      <c r="C100" s="20">
        <v>580</v>
      </c>
      <c r="D100" s="4" t="s">
        <v>19</v>
      </c>
      <c r="E100" s="4" t="s">
        <v>105</v>
      </c>
      <c r="F100" s="215" t="s">
        <v>203</v>
      </c>
      <c r="G100" s="216"/>
      <c r="H100" s="216"/>
      <c r="I100" s="216"/>
      <c r="J100" s="216"/>
      <c r="K100" s="216"/>
      <c r="L100" s="216"/>
      <c r="M100" s="216"/>
      <c r="N100" s="216"/>
      <c r="O100" s="216"/>
      <c r="P100" s="216"/>
      <c r="Q100" s="216"/>
      <c r="R100" s="216"/>
      <c r="S100" s="216"/>
      <c r="T100" s="217"/>
      <c r="U100" s="36">
        <f t="shared" si="3"/>
        <v>290</v>
      </c>
    </row>
    <row r="101" spans="1:21" ht="18" customHeight="1" x14ac:dyDescent="0.25"/>
    <row r="102" spans="1:21" ht="18" customHeight="1" thickBot="1" x14ac:dyDescent="0.3">
      <c r="A102" s="5" t="s">
        <v>327</v>
      </c>
      <c r="D102" s="1"/>
      <c r="E102" s="1"/>
      <c r="F102" s="1"/>
    </row>
    <row r="103" spans="1:21" ht="18" customHeight="1" thickBot="1" x14ac:dyDescent="0.3">
      <c r="A103" s="13" t="s">
        <v>51</v>
      </c>
      <c r="B103" s="14" t="s">
        <v>5</v>
      </c>
      <c r="C103" s="14" t="s">
        <v>6</v>
      </c>
      <c r="D103" s="42" t="s">
        <v>7</v>
      </c>
      <c r="E103" s="42" t="s">
        <v>103</v>
      </c>
      <c r="F103" s="177" t="s">
        <v>49</v>
      </c>
      <c r="G103" s="178"/>
      <c r="H103" s="178"/>
      <c r="I103" s="178"/>
      <c r="J103" s="178"/>
      <c r="K103" s="178"/>
      <c r="L103" s="178"/>
      <c r="M103" s="178"/>
      <c r="N103" s="178"/>
      <c r="O103" s="178"/>
      <c r="P103" s="178"/>
      <c r="Q103" s="178"/>
      <c r="R103" s="178"/>
      <c r="S103" s="178"/>
      <c r="T103" s="179"/>
      <c r="U103" s="7" t="s">
        <v>16</v>
      </c>
    </row>
    <row r="104" spans="1:21" ht="18" customHeight="1" thickBot="1" x14ac:dyDescent="0.3">
      <c r="A104" s="6" t="s">
        <v>173</v>
      </c>
      <c r="B104" s="7" t="s">
        <v>60</v>
      </c>
      <c r="C104" s="65">
        <v>400</v>
      </c>
      <c r="D104" s="18" t="s">
        <v>19</v>
      </c>
      <c r="E104" s="18" t="s">
        <v>105</v>
      </c>
      <c r="F104" s="174" t="s">
        <v>61</v>
      </c>
      <c r="G104" s="175"/>
      <c r="H104" s="175"/>
      <c r="I104" s="175"/>
      <c r="J104" s="175"/>
      <c r="K104" s="175"/>
      <c r="L104" s="175"/>
      <c r="M104" s="175"/>
      <c r="N104" s="175"/>
      <c r="O104" s="175"/>
      <c r="P104" s="175"/>
      <c r="Q104" s="175"/>
      <c r="R104" s="175"/>
      <c r="S104" s="175"/>
      <c r="T104" s="176"/>
      <c r="U104" s="36">
        <f>C104/2</f>
        <v>200</v>
      </c>
    </row>
    <row r="105" spans="1:21" ht="18" customHeight="1" thickBot="1" x14ac:dyDescent="0.3">
      <c r="A105" s="8" t="s">
        <v>156</v>
      </c>
      <c r="B105" s="7" t="s">
        <v>60</v>
      </c>
      <c r="C105" s="66">
        <v>500</v>
      </c>
      <c r="D105" s="4" t="s">
        <v>19</v>
      </c>
      <c r="E105" s="4" t="s">
        <v>105</v>
      </c>
      <c r="F105" s="174" t="s">
        <v>62</v>
      </c>
      <c r="G105" s="175"/>
      <c r="H105" s="175"/>
      <c r="I105" s="175"/>
      <c r="J105" s="175"/>
      <c r="K105" s="175"/>
      <c r="L105" s="175"/>
      <c r="M105" s="175"/>
      <c r="N105" s="175"/>
      <c r="O105" s="175"/>
      <c r="P105" s="175"/>
      <c r="Q105" s="175"/>
      <c r="R105" s="175"/>
      <c r="S105" s="175"/>
      <c r="T105" s="176"/>
      <c r="U105" s="36">
        <f t="shared" ref="U105:U110" si="4">C105/2</f>
        <v>250</v>
      </c>
    </row>
    <row r="106" spans="1:21" ht="18" customHeight="1" x14ac:dyDescent="0.25">
      <c r="A106" s="59" t="s">
        <v>157</v>
      </c>
      <c r="B106" s="7" t="s">
        <v>60</v>
      </c>
      <c r="C106" s="67">
        <v>600</v>
      </c>
      <c r="D106" s="62" t="s">
        <v>19</v>
      </c>
      <c r="E106" s="62" t="s">
        <v>105</v>
      </c>
      <c r="F106" s="180" t="s">
        <v>328</v>
      </c>
      <c r="G106" s="181"/>
      <c r="H106" s="181"/>
      <c r="I106" s="181"/>
      <c r="J106" s="181"/>
      <c r="K106" s="181"/>
      <c r="L106" s="181"/>
      <c r="M106" s="181"/>
      <c r="N106" s="181"/>
      <c r="O106" s="181"/>
      <c r="P106" s="181"/>
      <c r="Q106" s="181"/>
      <c r="R106" s="181"/>
      <c r="S106" s="181"/>
      <c r="T106" s="176"/>
      <c r="U106" s="36">
        <f t="shared" si="4"/>
        <v>300</v>
      </c>
    </row>
    <row r="107" spans="1:21" ht="18" customHeight="1" x14ac:dyDescent="0.25">
      <c r="A107" s="49" t="s">
        <v>316</v>
      </c>
      <c r="B107" s="49" t="s">
        <v>120</v>
      </c>
      <c r="C107" s="66">
        <v>450</v>
      </c>
      <c r="D107" s="4" t="s">
        <v>19</v>
      </c>
      <c r="E107" s="4" t="s">
        <v>105</v>
      </c>
      <c r="F107" s="174" t="s">
        <v>329</v>
      </c>
      <c r="G107" s="175"/>
      <c r="H107" s="175"/>
      <c r="I107" s="175"/>
      <c r="J107" s="175"/>
      <c r="K107" s="175"/>
      <c r="L107" s="175"/>
      <c r="M107" s="175"/>
      <c r="N107" s="175"/>
      <c r="O107" s="175"/>
      <c r="P107" s="175"/>
      <c r="Q107" s="175"/>
      <c r="R107" s="175"/>
      <c r="S107" s="175"/>
      <c r="T107" s="176"/>
      <c r="U107" s="36">
        <f t="shared" si="4"/>
        <v>225</v>
      </c>
    </row>
    <row r="108" spans="1:21" ht="18" customHeight="1" x14ac:dyDescent="0.25">
      <c r="A108" s="49" t="s">
        <v>204</v>
      </c>
      <c r="B108" s="49" t="s">
        <v>120</v>
      </c>
      <c r="C108" s="66">
        <v>600</v>
      </c>
      <c r="D108" s="4" t="s">
        <v>19</v>
      </c>
      <c r="E108" s="4" t="s">
        <v>105</v>
      </c>
      <c r="F108" s="174" t="s">
        <v>330</v>
      </c>
      <c r="G108" s="175"/>
      <c r="H108" s="175"/>
      <c r="I108" s="175"/>
      <c r="J108" s="175"/>
      <c r="K108" s="175"/>
      <c r="L108" s="175"/>
      <c r="M108" s="175"/>
      <c r="N108" s="175"/>
      <c r="O108" s="175"/>
      <c r="P108" s="175"/>
      <c r="Q108" s="175"/>
      <c r="R108" s="175"/>
      <c r="S108" s="175"/>
      <c r="T108" s="176"/>
      <c r="U108" s="36">
        <f t="shared" si="4"/>
        <v>300</v>
      </c>
    </row>
    <row r="109" spans="1:21" ht="18" customHeight="1" x14ac:dyDescent="0.25">
      <c r="A109" s="49" t="s">
        <v>314</v>
      </c>
      <c r="B109" s="49" t="s">
        <v>120</v>
      </c>
      <c r="C109" s="66">
        <v>650</v>
      </c>
      <c r="D109" s="4" t="s">
        <v>19</v>
      </c>
      <c r="E109" s="4" t="s">
        <v>105</v>
      </c>
      <c r="F109" s="180" t="s">
        <v>328</v>
      </c>
      <c r="G109" s="181"/>
      <c r="H109" s="181"/>
      <c r="I109" s="181"/>
      <c r="J109" s="181"/>
      <c r="K109" s="181"/>
      <c r="L109" s="181"/>
      <c r="M109" s="181"/>
      <c r="N109" s="181"/>
      <c r="O109" s="181"/>
      <c r="P109" s="181"/>
      <c r="Q109" s="181"/>
      <c r="R109" s="181"/>
      <c r="S109" s="181"/>
      <c r="T109" s="176"/>
      <c r="U109" s="36">
        <f t="shared" si="4"/>
        <v>325</v>
      </c>
    </row>
    <row r="110" spans="1:21" ht="18" customHeight="1" x14ac:dyDescent="0.25">
      <c r="A110" s="49" t="s">
        <v>317</v>
      </c>
      <c r="B110" s="49" t="s">
        <v>119</v>
      </c>
      <c r="C110" s="66">
        <v>450</v>
      </c>
      <c r="D110" s="4" t="s">
        <v>19</v>
      </c>
      <c r="E110" s="4" t="s">
        <v>105</v>
      </c>
      <c r="F110" s="174" t="s">
        <v>348</v>
      </c>
      <c r="G110" s="175"/>
      <c r="H110" s="175"/>
      <c r="I110" s="175"/>
      <c r="J110" s="175"/>
      <c r="K110" s="175"/>
      <c r="L110" s="175"/>
      <c r="M110" s="175"/>
      <c r="N110" s="175"/>
      <c r="O110" s="175"/>
      <c r="P110" s="175"/>
      <c r="Q110" s="175"/>
      <c r="R110" s="175"/>
      <c r="S110" s="175"/>
      <c r="T110" s="176"/>
      <c r="U110" s="36">
        <f t="shared" si="4"/>
        <v>225</v>
      </c>
    </row>
    <row r="111" spans="1:21" ht="18" customHeight="1" x14ac:dyDescent="0.25">
      <c r="A111" s="64" t="s">
        <v>331</v>
      </c>
      <c r="B111" s="64" t="s">
        <v>150</v>
      </c>
      <c r="C111" s="68">
        <v>68</v>
      </c>
      <c r="D111" s="69" t="s">
        <v>123</v>
      </c>
      <c r="E111" s="69" t="s">
        <v>105</v>
      </c>
      <c r="F111" s="174" t="s">
        <v>332</v>
      </c>
      <c r="G111" s="175"/>
      <c r="H111" s="175"/>
      <c r="I111" s="175"/>
      <c r="J111" s="175"/>
      <c r="K111" s="175"/>
      <c r="L111" s="175"/>
      <c r="M111" s="175"/>
      <c r="N111" s="175"/>
      <c r="O111" s="175"/>
      <c r="P111" s="175"/>
      <c r="Q111" s="175"/>
      <c r="R111" s="175"/>
      <c r="S111" s="175"/>
      <c r="T111" s="176"/>
      <c r="U111" s="70">
        <f>C111*2.5</f>
        <v>170</v>
      </c>
    </row>
    <row r="112" spans="1:21" ht="18" customHeight="1" x14ac:dyDescent="0.25">
      <c r="A112" s="64" t="s">
        <v>333</v>
      </c>
      <c r="B112" s="64" t="s">
        <v>120</v>
      </c>
      <c r="C112" s="68">
        <v>74</v>
      </c>
      <c r="D112" s="69" t="s">
        <v>123</v>
      </c>
      <c r="E112" s="69" t="s">
        <v>105</v>
      </c>
      <c r="F112" s="174" t="s">
        <v>334</v>
      </c>
      <c r="G112" s="175"/>
      <c r="H112" s="175"/>
      <c r="I112" s="175"/>
      <c r="J112" s="175"/>
      <c r="K112" s="175"/>
      <c r="L112" s="175"/>
      <c r="M112" s="175"/>
      <c r="N112" s="175"/>
      <c r="O112" s="175"/>
      <c r="P112" s="175"/>
      <c r="Q112" s="175"/>
      <c r="R112" s="175"/>
      <c r="S112" s="175"/>
      <c r="T112" s="176"/>
      <c r="U112" s="70">
        <f>C112*2.5</f>
        <v>185</v>
      </c>
    </row>
    <row r="113" spans="1:21" ht="18" customHeight="1" x14ac:dyDescent="0.25"/>
    <row r="114" spans="1:21" ht="18" customHeight="1" x14ac:dyDescent="0.3">
      <c r="A114" s="218" t="s">
        <v>335</v>
      </c>
      <c r="B114" s="218"/>
      <c r="C114" s="218"/>
      <c r="D114" s="218"/>
      <c r="E114" s="218"/>
      <c r="F114" s="218"/>
      <c r="G114" s="218"/>
      <c r="H114" s="218"/>
      <c r="I114" s="218"/>
      <c r="J114" s="218"/>
      <c r="K114" s="218"/>
      <c r="L114" s="218"/>
      <c r="M114" s="218"/>
      <c r="N114" s="218"/>
      <c r="O114" s="218"/>
      <c r="P114" s="218"/>
      <c r="Q114" s="218"/>
      <c r="R114" s="218"/>
      <c r="S114" s="218"/>
      <c r="T114" s="218"/>
      <c r="U114" s="218"/>
    </row>
    <row r="115" spans="1:21" ht="18" customHeight="1" thickBot="1" x14ac:dyDescent="0.3">
      <c r="A115" s="34" t="s">
        <v>121</v>
      </c>
    </row>
    <row r="116" spans="1:21" ht="18" customHeight="1" x14ac:dyDescent="0.25">
      <c r="A116" s="13" t="s">
        <v>128</v>
      </c>
      <c r="B116" s="14" t="s">
        <v>5</v>
      </c>
      <c r="C116" s="14" t="s">
        <v>6</v>
      </c>
      <c r="D116" s="35" t="s">
        <v>7</v>
      </c>
      <c r="E116" s="35"/>
      <c r="F116" s="177" t="s">
        <v>49</v>
      </c>
      <c r="G116" s="178"/>
      <c r="H116" s="178"/>
      <c r="I116" s="178"/>
      <c r="J116" s="178"/>
      <c r="K116" s="178"/>
      <c r="L116" s="178"/>
      <c r="M116" s="178"/>
      <c r="N116" s="178"/>
      <c r="O116" s="178"/>
      <c r="P116" s="178"/>
      <c r="Q116" s="178"/>
      <c r="R116" s="178"/>
      <c r="S116" s="178"/>
      <c r="T116" s="178"/>
      <c r="U116" s="179"/>
    </row>
    <row r="117" spans="1:21" ht="18" customHeight="1" x14ac:dyDescent="0.25">
      <c r="A117" s="49" t="s">
        <v>234</v>
      </c>
      <c r="B117" s="19" t="s">
        <v>238</v>
      </c>
      <c r="C117" s="3">
        <v>24.5</v>
      </c>
      <c r="D117" s="21" t="s">
        <v>122</v>
      </c>
      <c r="E117" s="21" t="s">
        <v>105</v>
      </c>
      <c r="F117" s="219" t="s">
        <v>239</v>
      </c>
      <c r="G117" s="220"/>
      <c r="H117" s="220"/>
      <c r="I117" s="220"/>
      <c r="J117" s="220"/>
      <c r="K117" s="220"/>
      <c r="L117" s="220"/>
      <c r="M117" s="220"/>
      <c r="N117" s="220"/>
      <c r="O117" s="220"/>
      <c r="P117" s="220"/>
      <c r="Q117" s="220"/>
      <c r="R117" s="220"/>
      <c r="S117" s="220"/>
      <c r="T117" s="220"/>
      <c r="U117" s="221"/>
    </row>
    <row r="118" spans="1:21" ht="18" customHeight="1" x14ac:dyDescent="0.25">
      <c r="A118" s="49" t="s">
        <v>235</v>
      </c>
      <c r="B118" s="19" t="s">
        <v>238</v>
      </c>
      <c r="C118" s="3">
        <v>26.5</v>
      </c>
      <c r="D118" s="21" t="s">
        <v>122</v>
      </c>
      <c r="E118" s="21" t="s">
        <v>105</v>
      </c>
      <c r="F118" s="219" t="s">
        <v>239</v>
      </c>
      <c r="G118" s="220"/>
      <c r="H118" s="220"/>
      <c r="I118" s="220"/>
      <c r="J118" s="220"/>
      <c r="K118" s="220"/>
      <c r="L118" s="220"/>
      <c r="M118" s="220"/>
      <c r="N118" s="220"/>
      <c r="O118" s="220"/>
      <c r="P118" s="220"/>
      <c r="Q118" s="220"/>
      <c r="R118" s="220"/>
      <c r="S118" s="220"/>
      <c r="T118" s="220"/>
      <c r="U118" s="221"/>
    </row>
    <row r="119" spans="1:21" ht="18" customHeight="1" x14ac:dyDescent="0.25">
      <c r="A119" s="19" t="s">
        <v>240</v>
      </c>
      <c r="B119" s="19" t="s">
        <v>238</v>
      </c>
      <c r="C119" s="3">
        <v>29.5</v>
      </c>
      <c r="D119" s="21" t="s">
        <v>122</v>
      </c>
      <c r="E119" s="21" t="s">
        <v>106</v>
      </c>
      <c r="F119" s="47" t="s">
        <v>242</v>
      </c>
      <c r="G119" s="48"/>
      <c r="H119" s="45"/>
      <c r="I119" s="45"/>
      <c r="J119" s="45"/>
      <c r="K119" s="45"/>
      <c r="L119" s="45"/>
      <c r="M119" s="45"/>
      <c r="N119" s="45"/>
      <c r="O119" s="45"/>
      <c r="P119" s="45"/>
      <c r="Q119" s="45"/>
      <c r="R119" s="45"/>
      <c r="S119" s="45"/>
      <c r="T119" s="45"/>
      <c r="U119" s="46"/>
    </row>
    <row r="120" spans="1:21" ht="18" customHeight="1" x14ac:dyDescent="0.25">
      <c r="A120" s="39" t="s">
        <v>124</v>
      </c>
      <c r="B120" s="39" t="s">
        <v>125</v>
      </c>
      <c r="C120" s="3">
        <v>36.5</v>
      </c>
      <c r="D120" s="39" t="s">
        <v>122</v>
      </c>
      <c r="E120" s="4" t="s">
        <v>105</v>
      </c>
      <c r="F120" s="215" t="s">
        <v>126</v>
      </c>
      <c r="G120" s="216"/>
      <c r="H120" s="216"/>
      <c r="I120" s="216"/>
      <c r="J120" s="216"/>
      <c r="K120" s="216"/>
      <c r="L120" s="216"/>
      <c r="M120" s="216"/>
      <c r="N120" s="216"/>
      <c r="O120" s="216"/>
      <c r="P120" s="216"/>
      <c r="Q120" s="216"/>
      <c r="R120" s="216"/>
      <c r="S120" s="216"/>
      <c r="T120" s="216"/>
      <c r="U120" s="217"/>
    </row>
    <row r="121" spans="1:21" ht="18" customHeight="1" x14ac:dyDescent="0.25">
      <c r="A121" s="49" t="s">
        <v>124</v>
      </c>
      <c r="B121" s="49" t="s">
        <v>125</v>
      </c>
      <c r="C121" s="3">
        <v>35.5</v>
      </c>
      <c r="D121" s="49" t="s">
        <v>122</v>
      </c>
      <c r="E121" s="4" t="s">
        <v>105</v>
      </c>
      <c r="F121" s="215" t="s">
        <v>127</v>
      </c>
      <c r="G121" s="216"/>
      <c r="H121" s="216"/>
      <c r="I121" s="216"/>
      <c r="J121" s="216"/>
      <c r="K121" s="216"/>
      <c r="L121" s="216"/>
      <c r="M121" s="216"/>
      <c r="N121" s="216"/>
      <c r="O121" s="216"/>
      <c r="P121" s="216"/>
      <c r="Q121" s="216"/>
      <c r="R121" s="216"/>
      <c r="S121" s="216"/>
      <c r="T121" s="216"/>
      <c r="U121" s="217"/>
    </row>
    <row r="122" spans="1:21" ht="21.6" customHeight="1" x14ac:dyDescent="0.25"/>
    <row r="123" spans="1:21" ht="21.6" customHeight="1" x14ac:dyDescent="0.25"/>
    <row r="124" spans="1:21" ht="21.6" customHeight="1" x14ac:dyDescent="0.25"/>
    <row r="125" spans="1:21" ht="21.6" customHeight="1" x14ac:dyDescent="0.25"/>
    <row r="126" spans="1:21" ht="21.6" customHeight="1" x14ac:dyDescent="0.25"/>
    <row r="127" spans="1:21" ht="21.6" customHeight="1" x14ac:dyDescent="0.25"/>
    <row r="128" spans="1:21" ht="21.6" customHeight="1" x14ac:dyDescent="0.25"/>
    <row r="129" spans="22:22" ht="21.6" customHeight="1" x14ac:dyDescent="0.25">
      <c r="V129" s="63"/>
    </row>
    <row r="130" spans="22:22" x14ac:dyDescent="0.25">
      <c r="V130" s="63"/>
    </row>
    <row r="131" spans="22:22" x14ac:dyDescent="0.25">
      <c r="V131" s="63"/>
    </row>
  </sheetData>
  <mergeCells count="105">
    <mergeCell ref="F120:U120"/>
    <mergeCell ref="F121:U121"/>
    <mergeCell ref="F116:U116"/>
    <mergeCell ref="F106:T106"/>
    <mergeCell ref="F107:T107"/>
    <mergeCell ref="F108:T108"/>
    <mergeCell ref="F109:T109"/>
    <mergeCell ref="F110:T110"/>
    <mergeCell ref="F91:T91"/>
    <mergeCell ref="F92:T92"/>
    <mergeCell ref="F103:T103"/>
    <mergeCell ref="F104:T104"/>
    <mergeCell ref="F105:T105"/>
    <mergeCell ref="F100:T100"/>
    <mergeCell ref="F111:T111"/>
    <mergeCell ref="F112:T112"/>
    <mergeCell ref="A114:U114"/>
    <mergeCell ref="F117:U117"/>
    <mergeCell ref="F118:U118"/>
    <mergeCell ref="F88:T88"/>
    <mergeCell ref="F90:T90"/>
    <mergeCell ref="F93:T93"/>
    <mergeCell ref="F94:T94"/>
    <mergeCell ref="F95:T95"/>
    <mergeCell ref="F96:T96"/>
    <mergeCell ref="F97:T97"/>
    <mergeCell ref="F98:T98"/>
    <mergeCell ref="F99:T99"/>
    <mergeCell ref="F89:T89"/>
    <mergeCell ref="G14:T14"/>
    <mergeCell ref="G15:T15"/>
    <mergeCell ref="G16:T16"/>
    <mergeCell ref="G17:T17"/>
    <mergeCell ref="G18:T18"/>
    <mergeCell ref="G10:T10"/>
    <mergeCell ref="G11:T11"/>
    <mergeCell ref="G12:T12"/>
    <mergeCell ref="G13:T13"/>
    <mergeCell ref="F48:T48"/>
    <mergeCell ref="G37:S37"/>
    <mergeCell ref="G38:S38"/>
    <mergeCell ref="G39:S39"/>
    <mergeCell ref="G40:S40"/>
    <mergeCell ref="F64:T64"/>
    <mergeCell ref="G30:S30"/>
    <mergeCell ref="G19:T19"/>
    <mergeCell ref="G20:T20"/>
    <mergeCell ref="G21:T21"/>
    <mergeCell ref="G41:S41"/>
    <mergeCell ref="G31:S31"/>
    <mergeCell ref="G32:S32"/>
    <mergeCell ref="G33:S33"/>
    <mergeCell ref="G34:S34"/>
    <mergeCell ref="G35:S35"/>
    <mergeCell ref="G36:S36"/>
    <mergeCell ref="G25:S25"/>
    <mergeCell ref="G26:S26"/>
    <mergeCell ref="A1:U1"/>
    <mergeCell ref="A2:U2"/>
    <mergeCell ref="A3:U3"/>
    <mergeCell ref="A4:I4"/>
    <mergeCell ref="J4:U4"/>
    <mergeCell ref="A5:U5"/>
    <mergeCell ref="F61:T61"/>
    <mergeCell ref="F62:T62"/>
    <mergeCell ref="F63:T63"/>
    <mergeCell ref="F60:T60"/>
    <mergeCell ref="F49:T49"/>
    <mergeCell ref="F50:T50"/>
    <mergeCell ref="F51:T51"/>
    <mergeCell ref="F52:T52"/>
    <mergeCell ref="F58:T58"/>
    <mergeCell ref="F59:T59"/>
    <mergeCell ref="A43:U43"/>
    <mergeCell ref="F45:T45"/>
    <mergeCell ref="F46:T46"/>
    <mergeCell ref="F47:T47"/>
    <mergeCell ref="F24:T24"/>
    <mergeCell ref="G27:S27"/>
    <mergeCell ref="G28:S28"/>
    <mergeCell ref="G29:S29"/>
    <mergeCell ref="A7:U7"/>
    <mergeCell ref="F81:T81"/>
    <mergeCell ref="F78:T78"/>
    <mergeCell ref="F77:T77"/>
    <mergeCell ref="F76:T76"/>
    <mergeCell ref="F84:T84"/>
    <mergeCell ref="F85:T85"/>
    <mergeCell ref="F86:T86"/>
    <mergeCell ref="F87:T87"/>
    <mergeCell ref="F53:T53"/>
    <mergeCell ref="F54:T54"/>
    <mergeCell ref="F9:T9"/>
    <mergeCell ref="F65:T65"/>
    <mergeCell ref="F66:T66"/>
    <mergeCell ref="F79:T79"/>
    <mergeCell ref="F80:T80"/>
    <mergeCell ref="F67:T67"/>
    <mergeCell ref="F70:T70"/>
    <mergeCell ref="F71:T71"/>
    <mergeCell ref="F72:T72"/>
    <mergeCell ref="F73:T73"/>
    <mergeCell ref="F57:T57"/>
    <mergeCell ref="F55:T55"/>
    <mergeCell ref="F56:T56"/>
  </mergeCells>
  <pageMargins left="0.21" right="0.2" top="0" bottom="0.27" header="0.3" footer="0.3"/>
  <pageSetup paperSize="5"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U14"/>
  <sheetViews>
    <sheetView workbookViewId="0">
      <selection activeCell="D12" sqref="D12"/>
    </sheetView>
  </sheetViews>
  <sheetFormatPr defaultRowHeight="15" x14ac:dyDescent="0.25"/>
  <cols>
    <col min="1" max="1" width="38" bestFit="1" customWidth="1"/>
  </cols>
  <sheetData>
    <row r="2" spans="1:21" ht="18.75" x14ac:dyDescent="0.3">
      <c r="A2" s="40"/>
      <c r="B2" s="40"/>
      <c r="C2" s="40"/>
      <c r="D2" s="40"/>
      <c r="E2" s="40"/>
      <c r="F2" s="40"/>
      <c r="G2" s="40"/>
      <c r="H2" s="40"/>
      <c r="I2" s="40"/>
      <c r="J2" s="40"/>
      <c r="K2" s="40"/>
      <c r="L2" s="40"/>
      <c r="M2" s="40"/>
    </row>
    <row r="3" spans="1:21" ht="18.75" x14ac:dyDescent="0.3">
      <c r="A3" s="40"/>
    </row>
    <row r="5" spans="1:21" ht="15.75" thickBot="1" x14ac:dyDescent="0.3">
      <c r="A5" s="34" t="s">
        <v>121</v>
      </c>
    </row>
    <row r="6" spans="1:21" x14ac:dyDescent="0.25">
      <c r="A6" s="13" t="s">
        <v>128</v>
      </c>
      <c r="B6" s="14" t="s">
        <v>5</v>
      </c>
      <c r="C6" s="14" t="s">
        <v>6</v>
      </c>
      <c r="D6" s="42" t="s">
        <v>7</v>
      </c>
      <c r="E6" s="42"/>
      <c r="F6" s="208" t="s">
        <v>49</v>
      </c>
      <c r="G6" s="209"/>
      <c r="H6" s="209"/>
      <c r="I6" s="209"/>
      <c r="J6" s="209"/>
      <c r="K6" s="209"/>
      <c r="L6" s="209"/>
      <c r="M6" s="209"/>
      <c r="N6" s="209"/>
      <c r="O6" s="209"/>
      <c r="P6" s="209"/>
      <c r="Q6" s="209"/>
      <c r="R6" s="209"/>
      <c r="S6" s="209"/>
      <c r="T6" s="209"/>
      <c r="U6" s="44"/>
    </row>
    <row r="7" spans="1:21" x14ac:dyDescent="0.25">
      <c r="A7" s="49" t="s">
        <v>234</v>
      </c>
      <c r="B7" s="19" t="s">
        <v>238</v>
      </c>
      <c r="C7" s="3">
        <v>24.5</v>
      </c>
      <c r="D7" s="21" t="s">
        <v>122</v>
      </c>
      <c r="E7" s="21" t="s">
        <v>105</v>
      </c>
      <c r="F7" s="219" t="s">
        <v>239</v>
      </c>
      <c r="G7" s="220"/>
      <c r="H7" s="220"/>
      <c r="I7" s="220"/>
      <c r="J7" s="220"/>
      <c r="K7" s="220"/>
      <c r="L7" s="220"/>
      <c r="M7" s="220"/>
      <c r="N7" s="220"/>
      <c r="O7" s="220"/>
      <c r="P7" s="220"/>
      <c r="Q7" s="220"/>
      <c r="R7" s="220"/>
      <c r="S7" s="220"/>
      <c r="T7" s="220"/>
      <c r="U7" s="221"/>
    </row>
    <row r="8" spans="1:21" x14ac:dyDescent="0.25">
      <c r="A8" s="49" t="s">
        <v>235</v>
      </c>
      <c r="B8" s="19" t="s">
        <v>238</v>
      </c>
      <c r="C8" s="3">
        <v>26.5</v>
      </c>
      <c r="D8" s="21" t="s">
        <v>122</v>
      </c>
      <c r="E8" s="21" t="s">
        <v>105</v>
      </c>
      <c r="F8" s="219" t="s">
        <v>239</v>
      </c>
      <c r="G8" s="220"/>
      <c r="H8" s="220"/>
      <c r="I8" s="220"/>
      <c r="J8" s="220"/>
      <c r="K8" s="220"/>
      <c r="L8" s="220"/>
      <c r="M8" s="220"/>
      <c r="N8" s="220"/>
      <c r="O8" s="220"/>
      <c r="P8" s="220"/>
      <c r="Q8" s="220"/>
      <c r="R8" s="220"/>
      <c r="S8" s="220"/>
      <c r="T8" s="220"/>
      <c r="U8" s="221"/>
    </row>
    <row r="9" spans="1:21" x14ac:dyDescent="0.25">
      <c r="A9" s="19" t="s">
        <v>240</v>
      </c>
      <c r="B9" s="19" t="s">
        <v>238</v>
      </c>
      <c r="C9" s="3">
        <v>29.5</v>
      </c>
      <c r="D9" s="21" t="s">
        <v>122</v>
      </c>
      <c r="E9" s="21" t="s">
        <v>106</v>
      </c>
      <c r="F9" s="219" t="s">
        <v>241</v>
      </c>
      <c r="G9" s="220"/>
      <c r="H9" s="220"/>
      <c r="I9" s="220"/>
      <c r="J9" s="220"/>
      <c r="K9" s="220"/>
      <c r="L9" s="220"/>
      <c r="M9" s="220"/>
      <c r="N9" s="220"/>
      <c r="O9" s="220"/>
      <c r="P9" s="220"/>
      <c r="Q9" s="220"/>
      <c r="R9" s="220"/>
      <c r="S9" s="220"/>
      <c r="T9" s="220"/>
      <c r="U9" s="221"/>
    </row>
    <row r="10" spans="1:21" x14ac:dyDescent="0.25">
      <c r="A10" s="41" t="s">
        <v>124</v>
      </c>
      <c r="B10" s="41" t="s">
        <v>125</v>
      </c>
      <c r="C10" s="3">
        <v>36.5</v>
      </c>
      <c r="D10" s="4" t="s">
        <v>122</v>
      </c>
      <c r="E10" s="4" t="s">
        <v>105</v>
      </c>
      <c r="F10" s="215" t="s">
        <v>126</v>
      </c>
      <c r="G10" s="216"/>
      <c r="H10" s="216"/>
      <c r="I10" s="216"/>
      <c r="J10" s="216"/>
      <c r="K10" s="216"/>
      <c r="L10" s="216"/>
      <c r="M10" s="216"/>
      <c r="N10" s="216"/>
      <c r="O10" s="216"/>
      <c r="P10" s="216"/>
      <c r="Q10" s="216"/>
      <c r="R10" s="216"/>
      <c r="S10" s="216"/>
      <c r="T10" s="216"/>
      <c r="U10" s="43"/>
    </row>
    <row r="11" spans="1:21" x14ac:dyDescent="0.25">
      <c r="A11" s="41" t="s">
        <v>124</v>
      </c>
      <c r="B11" s="41" t="s">
        <v>125</v>
      </c>
      <c r="C11" s="3">
        <v>35.5</v>
      </c>
      <c r="D11" s="4" t="s">
        <v>122</v>
      </c>
      <c r="E11" s="4" t="s">
        <v>105</v>
      </c>
      <c r="F11" s="215" t="s">
        <v>127</v>
      </c>
      <c r="G11" s="216"/>
      <c r="H11" s="216"/>
      <c r="I11" s="216"/>
      <c r="J11" s="216"/>
      <c r="K11" s="216"/>
      <c r="L11" s="216"/>
      <c r="M11" s="216"/>
      <c r="N11" s="216"/>
      <c r="O11" s="216"/>
      <c r="P11" s="216"/>
      <c r="Q11" s="216"/>
      <c r="R11" s="216"/>
      <c r="S11" s="216"/>
      <c r="T11" s="216"/>
      <c r="U11" s="43"/>
    </row>
    <row r="14" spans="1:21" x14ac:dyDescent="0.25">
      <c r="D14" s="222"/>
      <c r="E14" s="223"/>
      <c r="F14" s="223"/>
      <c r="G14" s="223"/>
      <c r="H14" s="223"/>
      <c r="I14" s="223"/>
      <c r="J14" s="223"/>
      <c r="K14" s="223"/>
      <c r="L14" s="223"/>
      <c r="M14" s="223"/>
      <c r="N14" s="223"/>
      <c r="O14" s="223"/>
      <c r="P14" s="223"/>
      <c r="Q14" s="223"/>
      <c r="R14" s="223"/>
    </row>
  </sheetData>
  <mergeCells count="7">
    <mergeCell ref="F10:T10"/>
    <mergeCell ref="F11:T11"/>
    <mergeCell ref="D14:R14"/>
    <mergeCell ref="F6:T6"/>
    <mergeCell ref="F7:U7"/>
    <mergeCell ref="F8:U8"/>
    <mergeCell ref="F9:U9"/>
  </mergeCells>
  <pageMargins left="0.7" right="0.7" top="0.75" bottom="0.75" header="0.3" footer="0.3"/>
  <pageSetup paperSize="5"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A5" sqref="A5:O9"/>
    </sheetView>
  </sheetViews>
  <sheetFormatPr defaultRowHeight="15" x14ac:dyDescent="0.25"/>
  <cols>
    <col min="1" max="1" width="10.5703125" customWidth="1"/>
    <col min="15" max="15" width="27.8554687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Regular</vt:lpstr>
      <vt:lpstr>Logs</vt:lpstr>
      <vt:lpstr>Biomass</vt:lpstr>
      <vt:lpstr>Sheet1</vt:lpstr>
      <vt:lpstr>Logs!Print_Area</vt:lpstr>
    </vt:vector>
  </TitlesOfParts>
  <Company>CVWPA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Tim_Fox</dc:creator>
  <cp:lastModifiedBy>User</cp:lastModifiedBy>
  <cp:lastPrinted>2019-12-24T12:50:38Z</cp:lastPrinted>
  <dcterms:created xsi:type="dcterms:W3CDTF">2012-01-23T20:42:06Z</dcterms:created>
  <dcterms:modified xsi:type="dcterms:W3CDTF">2019-12-24T12:51:47Z</dcterms:modified>
</cp:coreProperties>
</file>